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.1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Сведения" sheetId="6" r:id="rId6"/>
    <sheet name="Расчеты (обоснования)" sheetId="7" r:id="rId7"/>
    <sheet name="2019" sheetId="8" r:id="rId8"/>
    <sheet name="2020" sheetId="9" r:id="rId9"/>
  </sheets>
  <definedNames>
    <definedName name="_xlnm.Print_Area" localSheetId="5">'Сведения'!$A$1:$FK$53</definedName>
    <definedName name="_xlnm.Print_Area" localSheetId="0">'стр.1'!$A$1:$DD$71</definedName>
    <definedName name="_xlnm.Print_Area" localSheetId="1">'таблица 1'!$A$1:$DD$42</definedName>
    <definedName name="_xlnm.Print_Titles" localSheetId="1">'таблица 1'!$7:$7</definedName>
    <definedName name="_xlnm.Print_Titles" localSheetId="2">'таблица 2'!$5:$9</definedName>
    <definedName name="_xlnm.Print_Titles" localSheetId="3">'таблица 2.1'!$4:$7</definedName>
    <definedName name="Excel_BuiltIn_Print_Titles" localSheetId="4">'таблица 3'!#REF!</definedName>
  </definedNames>
  <calcPr fullCalcOnLoad="1"/>
</workbook>
</file>

<file path=xl/sharedStrings.xml><?xml version="1.0" encoding="utf-8"?>
<sst xmlns="http://schemas.openxmlformats.org/spreadsheetml/2006/main" count="2172" uniqueCount="479">
  <si>
    <t>Приложение № 1</t>
  </si>
  <si>
    <t>к Порядку составления и утверждения плана</t>
  </si>
  <si>
    <t xml:space="preserve">финансово-хозяйственной деятельности </t>
  </si>
  <si>
    <t>муниципальных бюджетных и автономных</t>
  </si>
  <si>
    <t xml:space="preserve">учреждений, подведомственных </t>
  </si>
  <si>
    <t>Управлению образования администрации</t>
  </si>
  <si>
    <t>Ангарского муниципального образования</t>
  </si>
  <si>
    <t>СОГЛАСОВАНО:</t>
  </si>
  <si>
    <t>УТВЕРЖДАЮ</t>
  </si>
  <si>
    <t>Начальник Управления образования администрации Ангарского городского округа</t>
  </si>
  <si>
    <t>Руководитель муниципального учреждения</t>
  </si>
  <si>
    <t>Л.И. Лысак</t>
  </si>
  <si>
    <t>М.П.Порублева</t>
  </si>
  <si>
    <t>(подпись)</t>
  </si>
  <si>
    <t>(расшифровка подписи)</t>
  </si>
  <si>
    <t>«</t>
  </si>
  <si>
    <t>18</t>
  </si>
  <si>
    <t>»</t>
  </si>
  <si>
    <t>января      2018г</t>
  </si>
  <si>
    <t>января         2018г</t>
  </si>
  <si>
    <t>(дата утверждения)</t>
  </si>
  <si>
    <t>План</t>
  </si>
  <si>
    <t>финансово-хозяйственной деятельности</t>
  </si>
  <si>
    <t>на 2018 год и плановый период 2019 и 2020 годов</t>
  </si>
  <si>
    <t>"</t>
  </si>
  <si>
    <t>января</t>
  </si>
  <si>
    <t xml:space="preserve"> г.</t>
  </si>
  <si>
    <t>КОДЫ</t>
  </si>
  <si>
    <t>Форма по КФД</t>
  </si>
  <si>
    <t>Дата</t>
  </si>
  <si>
    <t>18.01.2018</t>
  </si>
  <si>
    <t>Наименование муниципального</t>
  </si>
  <si>
    <t>Муниципальное бюджетное дошкольное учреждение детский сад № 31</t>
  </si>
  <si>
    <t>по ОКПО</t>
  </si>
  <si>
    <t>41760088</t>
  </si>
  <si>
    <t>учреждения</t>
  </si>
  <si>
    <t>ИНН/КПП</t>
  </si>
  <si>
    <t>3801040177/380101001</t>
  </si>
  <si>
    <t>Единица измерения: руб.</t>
  </si>
  <si>
    <t>по ОКЕИ</t>
  </si>
  <si>
    <t>383</t>
  </si>
  <si>
    <t>Наименование органа,</t>
  </si>
  <si>
    <t>Управление образования администрации Ангарского городского округа</t>
  </si>
  <si>
    <t>осуществляющего функции</t>
  </si>
  <si>
    <t>и полномочия учредителя</t>
  </si>
  <si>
    <t>Адрес фактического местонахождения</t>
  </si>
  <si>
    <t>665816 г.Ангарск Иркутской области квартал 179, дом 14</t>
  </si>
  <si>
    <t>муниципального бюджетного</t>
  </si>
  <si>
    <t xml:space="preserve">учреждения </t>
  </si>
  <si>
    <t>I. Сведения о деятельности муниципального учреждения</t>
  </si>
  <si>
    <t>1.1. Цели деятельности муниципального учреждения (в соответствии с федеральным законом, иными нормативными правовыми актами и уставом учреждения):</t>
  </si>
  <si>
    <t>Воспитание,обучение и развитие,а также присмотр уход и оздоровление воспитанников в возрасте от 2 лет до 7 лет.</t>
  </si>
  <si>
    <t>1.2. Виды деятельности муниципального учреждения (относящиеся к его основным видам деятельности в соответствии с уставом учреждения):</t>
  </si>
  <si>
    <t>Реализация основной общеобразовательной программы учреждения; Реализация дополнительных образовательных программ в соответствии с лицензией; Осуществление методических, научно-исследовательских и творческих работ, а также инновационной деятельности в области образования и другие.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</si>
  <si>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 Нет</t>
  </si>
  <si>
    <t>1.4. Общая балансовая стоимость недвижимого муниципального имущества на дату составления Плана  всего - 6541806,28</t>
  </si>
  <si>
    <t>в том числе:</t>
  </si>
  <si>
    <t xml:space="preserve">1.4.1. Стоимость имущества, закрепленного собственником имущества за учреждением на праве оперативного управления - 6784299,92
</t>
  </si>
  <si>
    <t>1.4.2.  Стоимость имущества, приобретенного учреждением за счет выделенных собственником имущества учреждения средств - 0,00</t>
  </si>
  <si>
    <t xml:space="preserve">1.4.3. Стоимость имущества, приобретенного учреждением за счет доходов, полученных от иной приносящей доход деятельности - 101971,00
</t>
  </si>
  <si>
    <t>1.5. Общая балансовая стоимость движимого муниципального имущества на дату составления Плана -2795547,21</t>
  </si>
  <si>
    <t xml:space="preserve"> в том числе </t>
  </si>
  <si>
    <t>1.5.1. Балансовая стоимость особо ценного движимого имущества - 242493,64</t>
  </si>
  <si>
    <t>Таблица 1</t>
  </si>
  <si>
    <t xml:space="preserve">Показатели финансового состояния учреждения </t>
  </si>
  <si>
    <t xml:space="preserve"> на  01 января     2018г.</t>
  </si>
  <si>
    <t xml:space="preserve"> (последнюю отчетную дату)</t>
  </si>
  <si>
    <t>Наименование показателя</t>
  </si>
  <si>
    <t>Сумма, тыс.рублей</t>
  </si>
  <si>
    <t>I. Нефинансовые активы, всего:</t>
  </si>
  <si>
    <t>из них:</t>
  </si>
  <si>
    <t>1.1. Общая балансовая стоимость недвижимого имущества, всего</t>
  </si>
  <si>
    <t>1.1.1. Стоимость муниципального имущества, закрепленного собственником имущества за муниципальным учреждением на праве оперативного управления</t>
  </si>
  <si>
    <t>1.1.2. Стоимость муниципального имущества, приобретенного учреждением за счет выделенных учредителем муниципального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</si>
  <si>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</si>
  <si>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1.1.4.. Остаточная стоимость недвижимого имущества</t>
  </si>
  <si>
    <t>1.2. Общая баланосовая стоимость движимого муниципального имущества, всего</t>
  </si>
  <si>
    <t>1.2.1. Общая балансовая стоимость особо ценного движимого муниципального имущества</t>
  </si>
  <si>
    <t>1.2.2. Остаточная стоимость особо ценного движимого муниципального имущества</t>
  </si>
  <si>
    <t>II. Финансовые активы, всего</t>
  </si>
  <si>
    <t>2.1. Дебиторская задолженность по доходам</t>
  </si>
  <si>
    <t>2.2. Дебиторская задолженность по расходам</t>
  </si>
  <si>
    <t>III. Обязательства, всего</t>
  </si>
  <si>
    <t>3.1. Кредиторская задолженность, всего</t>
  </si>
  <si>
    <t>3.1.1. Просроченная кредиторская задолженность</t>
  </si>
  <si>
    <t>3.2. Кредиторская задолженность по расчетам с поставщиками за счет средств бюджета Ангарского городского округа,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</si>
  <si>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</si>
  <si>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</si>
  <si>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</si>
  <si>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</si>
  <si>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</si>
  <si>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</si>
  <si>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</si>
  <si>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запасов</t>
  </si>
  <si>
    <t>3.2.9. по приобретению непроизводственных активов</t>
  </si>
  <si>
    <t>3.2.10. по приобретению материальных запасов</t>
  </si>
  <si>
    <t>3.2.11.  по опрате прочих расходов</t>
  </si>
  <si>
    <t>3.2.12. по платежам в бюджет</t>
  </si>
  <si>
    <t>3.2.13.  по прочим расчетам с кредиторами</t>
  </si>
  <si>
    <t>Таблица 2</t>
  </si>
  <si>
    <t xml:space="preserve"> Показатели по поступлениям и выплатам учреждения</t>
  </si>
  <si>
    <t>на   18 января         2018г.</t>
  </si>
  <si>
    <t>№ п/п</t>
  </si>
  <si>
    <t>Отраслевой код</t>
  </si>
  <si>
    <t>Код субсидии</t>
  </si>
  <si>
    <t>Код
по бюджетной классифика-ции операции
сектора госу-
дарственного управления</t>
  </si>
  <si>
    <t>КВР</t>
  </si>
  <si>
    <t>Объем финансового обеспечения, руб 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</si>
  <si>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</si>
  <si>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</si>
  <si>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</si>
  <si>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</si>
  <si>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</si>
  <si>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</si>
  <si>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</si>
  <si>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1</t>
  </si>
  <si>
    <t>2</t>
  </si>
  <si>
    <t>3</t>
  </si>
  <si>
    <t>4</t>
  </si>
  <si>
    <t>5</t>
  </si>
  <si>
    <t>6</t>
  </si>
  <si>
    <t>1.</t>
  </si>
  <si>
    <t>Поступления от доходов, всего:</t>
  </si>
  <si>
    <t>Х</t>
  </si>
  <si>
    <t>1.1.</t>
  </si>
  <si>
    <t>Доходы от собственности</t>
  </si>
  <si>
    <t>0</t>
  </si>
  <si>
    <t>120</t>
  </si>
  <si>
    <t>1.2</t>
  </si>
  <si>
    <t>Доходы  от сдачи в аренду муниципального имущества, находящегося в оперативном управлении</t>
  </si>
  <si>
    <t>1.3.</t>
  </si>
  <si>
    <t>Доходы от оказания  платных услуг, всего</t>
  </si>
  <si>
    <t>130</t>
  </si>
  <si>
    <t>1.4.</t>
  </si>
  <si>
    <t>Доходы от родительской платы</t>
  </si>
  <si>
    <t>60701000000000004</t>
  </si>
  <si>
    <t>000000000</t>
  </si>
  <si>
    <t>1.5.</t>
  </si>
  <si>
    <t>Доходы от утилизации списанного имущества - металлического лома</t>
  </si>
  <si>
    <t>1.6.</t>
  </si>
  <si>
    <t>Доходы от возмещения коммунальных услуг и эксплуатационных расходов по договорам аренды и безвозмездного пользования</t>
  </si>
  <si>
    <t>1.7.</t>
  </si>
  <si>
    <t>Доходы от штрафов, пеней, иных сумм принудительного изъятия</t>
  </si>
  <si>
    <t>140</t>
  </si>
  <si>
    <t>1.8.</t>
  </si>
  <si>
    <t>Доходы от добровольных пожертвований, грантов, премий</t>
  </si>
  <si>
    <t>60701000000000007</t>
  </si>
  <si>
    <t>180</t>
  </si>
  <si>
    <t>1.9.</t>
  </si>
  <si>
    <t>Доходы от прочих безвозмездных поступлений</t>
  </si>
  <si>
    <t>1.10.</t>
  </si>
  <si>
    <t>Доходы от поступлений за счет благотворительной помощи для содержания Роснефть-класса от ОАО "АНХК"</t>
  </si>
  <si>
    <t>1.11.</t>
  </si>
  <si>
    <t>Доходы от компенсации затрат учреждений</t>
  </si>
  <si>
    <t>1.12.</t>
  </si>
  <si>
    <t>Субсидии, предоставленные из бюджета:</t>
  </si>
  <si>
    <t>1.12.1.</t>
  </si>
  <si>
    <t>Субсидия на финансовое обеспечение выполнения муниципального задания (за счет областного бюджета)</t>
  </si>
  <si>
    <t>60701061017301001</t>
  </si>
  <si>
    <t>6ОБ001000</t>
  </si>
  <si>
    <t>1.12.2.</t>
  </si>
  <si>
    <t>Субсидия на финансовое обеспечение выполнения муниципального задания (за счет муниципального бюджета)</t>
  </si>
  <si>
    <t>60701061010000101</t>
  </si>
  <si>
    <t>6МБ001000</t>
  </si>
  <si>
    <t>1.12.3.</t>
  </si>
  <si>
    <t>60701064010000102</t>
  </si>
  <si>
    <t>6МБ101069</t>
  </si>
  <si>
    <t>Компенсация затрат учреждений</t>
  </si>
  <si>
    <t>60701000000000015</t>
  </si>
  <si>
    <t>2.</t>
  </si>
  <si>
    <t>Выплаты, всего:</t>
  </si>
  <si>
    <t>2.1.</t>
  </si>
  <si>
    <t>Субсидия на муниципальную услугу</t>
  </si>
  <si>
    <t>211</t>
  </si>
  <si>
    <t>111</t>
  </si>
  <si>
    <t>2.1</t>
  </si>
  <si>
    <t>6МБ000000</t>
  </si>
  <si>
    <t>213</t>
  </si>
  <si>
    <t>119</t>
  </si>
  <si>
    <t>221</t>
  </si>
  <si>
    <t>244</t>
  </si>
  <si>
    <t>222</t>
  </si>
  <si>
    <t>223</t>
  </si>
  <si>
    <t>224</t>
  </si>
  <si>
    <t>225</t>
  </si>
  <si>
    <t>226</t>
  </si>
  <si>
    <t>290</t>
  </si>
  <si>
    <t>851</t>
  </si>
  <si>
    <t>310</t>
  </si>
  <si>
    <t>2,1</t>
  </si>
  <si>
    <t>340</t>
  </si>
  <si>
    <t>Итого:</t>
  </si>
  <si>
    <t>2.2.</t>
  </si>
  <si>
    <t>243</t>
  </si>
  <si>
    <t>2.3.</t>
  </si>
  <si>
    <t>Расходы от оказания услуг</t>
  </si>
  <si>
    <t>212</t>
  </si>
  <si>
    <t>112</t>
  </si>
  <si>
    <t>2.4.</t>
  </si>
  <si>
    <t>Расходы за счет родительской платы</t>
  </si>
  <si>
    <t>2.5.</t>
  </si>
  <si>
    <t>Добровольные пожертвования, гранты, премии</t>
  </si>
  <si>
    <t>853</t>
  </si>
  <si>
    <t>2.6.</t>
  </si>
  <si>
    <t>Прочие безвозмездные поступления</t>
  </si>
  <si>
    <t>2.7.</t>
  </si>
  <si>
    <t>Возмещение коммунальных услуг и эксплуатационных расходов по договорам аренды и безвозмездного пользования</t>
  </si>
  <si>
    <t>2.8.</t>
  </si>
  <si>
    <t>3.</t>
  </si>
  <si>
    <t>Остаток средств на начало года, всего</t>
  </si>
  <si>
    <t>510</t>
  </si>
  <si>
    <t>4.</t>
  </si>
  <si>
    <t>Остаток средств на конец года, всего</t>
  </si>
  <si>
    <t>5.</t>
  </si>
  <si>
    <t>Справочно:</t>
  </si>
  <si>
    <t>Расходы на закупку товаров, работ, услуг</t>
  </si>
  <si>
    <t>Главный бухгалтер учреждения</t>
  </si>
  <si>
    <t>Н.В.Александрова</t>
  </si>
  <si>
    <t>Исполнитель</t>
  </si>
  <si>
    <t>"18" января  2018 года</t>
  </si>
  <si>
    <t xml:space="preserve">                        дата</t>
  </si>
  <si>
    <t>Таблица 2.1.</t>
  </si>
  <si>
    <t xml:space="preserve"> Показатели выплат по расходам на закупку товаров, работ, услуг учреждения</t>
  </si>
  <si>
    <t>на  18 января      2018г.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</si>
  <si>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</si>
  <si>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</si>
  <si>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-0,00)</t>
  </si>
  <si>
    <t>всего на закупки</t>
  </si>
  <si>
    <t>В соответствии с Федеральным законом от 5 апреля 2013 г. № 44-ФЗ "О контрактной системе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</si>
  <si>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</si>
  <si>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2018г.                                  очередной финансовый год</t>
  </si>
  <si>
    <t>на 2019г.                                 1-ый год планового периода</t>
  </si>
  <si>
    <t>на 2020г.                                 2-ой год планового периода</t>
  </si>
  <si>
    <t>Выплаты по расходам на закупку товаров, работ, услуг всего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</si>
  <si>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</si>
  <si>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</si>
  <si>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</si>
  <si>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</si>
  <si>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</si>
  <si>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" 18" января  2018 года</t>
  </si>
  <si>
    <t>Таблица 3</t>
  </si>
  <si>
    <t>Справочная информация</t>
  </si>
  <si>
    <t>Сумма ( тыс.руб)</t>
  </si>
  <si>
    <t>Объем публичных обязательств, всего:</t>
  </si>
  <si>
    <t>010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</si>
  <si>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</si>
  <si>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</si>
  <si>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</t>
  </si>
  <si>
    <t>030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</si>
  <si>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</si>
  <si>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</si>
  <si>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</si>
  <si>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</si>
  <si>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</si>
  <si>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</si>
  <si>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</si>
  <si>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</si>
  <si>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</si>
  <si>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</si>
  <si>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Муниципальное</t>
  </si>
  <si>
    <t>учреждение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</si>
  <si>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</si>
  <si>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</si>
  <si>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</si>
  <si>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</si>
  <si>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</si>
  <si>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</si>
  <si>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</si>
  <si>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</si>
  <si>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</si>
  <si>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</si>
  <si>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</si>
  <si>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</si>
  <si>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</si>
  <si>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</si>
  <si>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</si>
  <si>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</si>
  <si>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</si>
  <si>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</si>
  <si>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</si>
  <si>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</si>
  <si>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</si>
  <si>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</si>
  <si>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</si>
  <si>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</si>
  <si>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</si>
  <si>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</si>
  <si>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</si>
  <si>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</si>
  <si>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</si>
  <si>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</si>
  <si>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</si>
  <si>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</si>
  <si>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</si>
  <si>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</si>
  <si>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</si>
  <si>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</si>
  <si>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</si>
  <si>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Приложение № 3</t>
  </si>
  <si>
    <t>ФОРМА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</si>
  <si>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</si>
  <si>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</si>
  <si>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>(субвенция из областного бюджета, местный бюджет, платные услуги и др.)</t>
  </si>
  <si>
    <t xml:space="preserve">Учреждение </t>
  </si>
  <si>
    <t>Муниципальное бюджетное дошкольное образовательное учреждение детский сад № 31</t>
  </si>
  <si>
    <t>1. Оплата труда КОСГУ 211</t>
  </si>
  <si>
    <t>Вид ресурса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</si>
  <si>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</si>
  <si>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</si>
  <si>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</si>
  <si>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</si>
  <si>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</si>
  <si>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</si>
  <si>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</si>
  <si>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</si>
  <si>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</si>
  <si>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</si>
  <si>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</si>
  <si>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</si>
  <si>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</si>
  <si>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</si>
  <si>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</si>
  <si>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</si>
  <si>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2. Прочие выплаты персоналу КОСГУ 212</t>
  </si>
  <si>
    <t>Наименование расходов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</si>
  <si>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</si>
  <si>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</si>
  <si>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</si>
  <si>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Сумма в год, руб</t>
  </si>
  <si>
    <t>6=3*4*5</t>
  </si>
  <si>
    <t>Выплаты социального характера</t>
  </si>
  <si>
    <t>3. Начисления на оплату труда КОСГУ 213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</si>
  <si>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</si>
  <si>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</si>
  <si>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</si>
  <si>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</si>
  <si>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</si>
  <si>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</si>
  <si>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</si>
  <si>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</si>
  <si>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</si>
  <si>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</si>
  <si>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</si>
  <si>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РФ по ставке 0,0%</t>
  </si>
  <si>
    <t>обязательное страхование от несчастных случаев на производстве и профессиональных заболеваний по ставке 0,2%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</si>
  <si>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</si>
  <si>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</si>
  <si>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4. Услуги связи КОСГУ 221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</si>
  <si>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</si>
  <si>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</si>
  <si>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</si>
  <si>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</si>
  <si>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7=4*5*6</t>
  </si>
  <si>
    <t>Абонентская плата за номер</t>
  </si>
  <si>
    <t>количество номеров, ед.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</si>
  <si>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</si>
  <si>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</si>
  <si>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</si>
  <si>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</si>
  <si>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</si>
  <si>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Услуги Интернет-провайдеров</t>
  </si>
  <si>
    <t>количество ресурса, ед.</t>
  </si>
  <si>
    <t>Иные услуги связи</t>
  </si>
  <si>
    <t>передача отчетов</t>
  </si>
  <si>
    <t>5. Транспортные услуги КОСГУ 222</t>
  </si>
  <si>
    <t>Доставка грузов (наем транспортных средств)</t>
  </si>
  <si>
    <t>количество машин, ед</t>
  </si>
  <si>
    <t>6.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</si>
  <si>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</si>
  <si>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</si>
  <si>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</si>
  <si>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</si>
  <si>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</si>
  <si>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</si>
  <si>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</si>
  <si>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</si>
  <si>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7. Услуги по содержанию имущества КОСГУ 225</t>
  </si>
  <si>
    <t xml:space="preserve">Содержание объектов недвижимого имущества </t>
  </si>
  <si>
    <t>Аварийно-техническое обслуживание инженерных систем и конструктивных элементов здания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</si>
  <si>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</si>
  <si>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</si>
  <si>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</si>
  <si>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Техническое обслуживание и регламентно-профилактический ремонт электрооборудования (электрощитовых) здания</t>
  </si>
  <si>
    <t>Информационно-техническое сопровождение узла учета тепловой энергии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</si>
  <si>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</si>
  <si>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</si>
  <si>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</si>
  <si>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Обслуживание и уборка помещения</t>
  </si>
  <si>
    <t xml:space="preserve">    - дезинсекция, дератизация,</t>
  </si>
  <si>
    <t>кв.м.</t>
  </si>
  <si>
    <t>Аккарицидная обработка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</si>
  <si>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</si>
  <si>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</si>
  <si>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</si>
  <si>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</si>
  <si>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</si>
  <si>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весов,манометров</t>
  </si>
  <si>
    <t>Вывоз ТБО</t>
  </si>
  <si>
    <t>куб.м.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</si>
  <si>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</si>
  <si>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</si>
  <si>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</si>
  <si>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</si>
  <si>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</si>
  <si>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</si>
  <si>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</si>
  <si>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Ремонт систем пожарной, охранной сигнализации, системы видеонаблюдения</t>
  </si>
  <si>
    <t>Технический осмотр и ремонт автотранспорта</t>
  </si>
  <si>
    <t>количество автотранспорта (ед.)</t>
  </si>
  <si>
    <t>9. Прочие услуги КОСГУ 226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</si>
  <si>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</si>
  <si>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</si>
  <si>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</si>
  <si>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</si>
  <si>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 Контур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</si>
  <si>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</si>
  <si>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</si>
  <si>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</si>
  <si>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</si>
  <si>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Обязательное страхование гражданской ответственности владельцев транспортных средств</t>
  </si>
  <si>
    <t>10. Прочие расходы КОСГУ 290 (уплата налогов)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</si>
  <si>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</si>
  <si>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</si>
  <si>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</si>
  <si>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</si>
  <si>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</si>
  <si>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</si>
  <si>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</si>
  <si>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</si>
  <si>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</si>
  <si>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</si>
  <si>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11. Прочие расходы КОСГУ 290 (за исключением налогов)</t>
  </si>
  <si>
    <t>Стоимость, руб</t>
  </si>
  <si>
    <t>6=4*5</t>
  </si>
  <si>
    <t>госпошлина</t>
  </si>
  <si>
    <t>пени, штрафы</t>
  </si>
  <si>
    <t>12. Приобретение основных средств КОСГУ 310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</si>
  <si>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</si>
  <si>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</si>
  <si>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</si>
  <si>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</si>
  <si>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13. Приобретение материальных запасов КОСГУ 340 (без продуктов питания)</t>
  </si>
  <si>
    <t>Приобретение материалов</t>
  </si>
  <si>
    <t>в том числе по группам материалов:</t>
  </si>
  <si>
    <t>Моющие средства</t>
  </si>
  <si>
    <t>Хозяйственные товары, санпринадлежности</t>
  </si>
  <si>
    <t>Посуда</t>
  </si>
  <si>
    <t>Мягкий инвентарь</t>
  </si>
  <si>
    <t>Строительные материалы</t>
  </si>
  <si>
    <t>Комплектующие к ПК</t>
  </si>
  <si>
    <t>Электропринадлежности (лампочки, стартеры)</t>
  </si>
  <si>
    <t>Спецодежда</t>
  </si>
  <si>
    <t>14. Приобретение продуктов питания КОСГУ 340/330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</si>
  <si>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</si>
  <si>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</si>
  <si>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</si>
  <si>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</si>
  <si>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</si>
  <si>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</si>
  <si>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</si>
  <si>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Низкооплачиваемые категории работников</t>
  </si>
  <si>
    <t>15. Приобретение  материалов (Учебные расходы) КОСГУ 340/340</t>
  </si>
  <si>
    <t>Норма пробега на 1 а/м, км/мес.</t>
  </si>
  <si>
    <t>Норма расхода (л. /100 км)</t>
  </si>
  <si>
    <t>6=4*3/100*5*9мес/1000</t>
  </si>
  <si>
    <t xml:space="preserve">в том числе:                                                    </t>
  </si>
  <si>
    <t>Средства обучения</t>
  </si>
  <si>
    <t>Канцилярские принодлежности</t>
  </si>
  <si>
    <t>Игры,игрушки</t>
  </si>
  <si>
    <t xml:space="preserve">ВСЕГО </t>
  </si>
  <si>
    <t>Руководитель учреждения</t>
  </si>
  <si>
    <t>ФИО</t>
  </si>
  <si>
    <t>Главный бухгалтер</t>
  </si>
  <si>
    <t>Исп.</t>
  </si>
  <si>
    <t>59-40-49</t>
  </si>
  <si>
    <t>дата</t>
  </si>
  <si>
    <t>18.01.2018г</t>
  </si>
  <si>
    <t>на   18 января         2019г.</t>
  </si>
  <si>
    <t>на   18 января         2020г.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</si>
</sst>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0"/>
    <numFmt numFmtId="168" formatCode="0.00"/>
    <numFmt numFmtId="169" formatCode="0.00000000"/>
    <numFmt numFmtId="170" formatCode="#,##0.0"/>
    <numFmt numFmtId="171" formatCode="DD/MMM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5" fontId="8" fillId="0" borderId="1" xfId="0" applyNumberFormat="1" applyFont="1" applyFill="1" applyBorder="1" applyAlignment="1">
      <alignment horizontal="center"/>
    </xf>
    <xf numFmtId="164" fontId="8" fillId="0" borderId="0" xfId="0" applyFont="1" applyBorder="1" applyAlignment="1">
      <alignment horizontal="right"/>
    </xf>
    <xf numFmtId="165" fontId="8" fillId="0" borderId="1" xfId="0" applyNumberFormat="1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5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6" fillId="0" borderId="0" xfId="0" applyFont="1" applyAlignment="1">
      <alignment/>
    </xf>
    <xf numFmtId="164" fontId="9" fillId="0" borderId="1" xfId="0" applyFont="1" applyBorder="1" applyAlignment="1">
      <alignment horizontal="left" wrapText="1"/>
    </xf>
    <xf numFmtId="164" fontId="6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6" fillId="0" borderId="0" xfId="0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9" fillId="0" borderId="1" xfId="0" applyFont="1" applyBorder="1" applyAlignment="1">
      <alignment horizontal="left" vertical="center"/>
    </xf>
    <xf numFmtId="164" fontId="4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6" fillId="0" borderId="0" xfId="0" applyFont="1" applyAlignment="1">
      <alignment vertical="center" wrapText="1"/>
    </xf>
    <xf numFmtId="164" fontId="4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6" fillId="0" borderId="0" xfId="0" applyFont="1" applyAlignment="1">
      <alignment wrapText="1"/>
    </xf>
    <xf numFmtId="164" fontId="6" fillId="0" borderId="1" xfId="0" applyFont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wrapText="1"/>
    </xf>
    <xf numFmtId="164" fontId="6" fillId="0" borderId="0" xfId="0" applyFont="1" applyAlignment="1">
      <alignment horizontal="left" vertical="top"/>
    </xf>
    <xf numFmtId="164" fontId="6" fillId="0" borderId="0" xfId="0" applyFont="1" applyBorder="1" applyAlignment="1">
      <alignment/>
    </xf>
    <xf numFmtId="164" fontId="6" fillId="0" borderId="0" xfId="0" applyFont="1" applyFill="1" applyBorder="1" applyAlignment="1">
      <alignment horizontal="left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/>
    </xf>
    <xf numFmtId="165" fontId="6" fillId="0" borderId="0" xfId="0" applyNumberFormat="1" applyFont="1" applyFill="1" applyBorder="1" applyAlignment="1">
      <alignment horizontal="center" vertical="top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10" fillId="0" borderId="0" xfId="0" applyFont="1" applyBorder="1" applyAlignment="1">
      <alignment horizontal="justify" wrapText="1"/>
    </xf>
    <xf numFmtId="164" fontId="10" fillId="0" borderId="0" xfId="0" applyFont="1" applyBorder="1" applyAlignment="1">
      <alignment horizontal="justify" vertical="top" wrapText="1"/>
    </xf>
    <xf numFmtId="164" fontId="6" fillId="0" borderId="2" xfId="0" applyFont="1" applyBorder="1" applyAlignment="1">
      <alignment horizontal="center" vertical="center"/>
    </xf>
    <xf numFmtId="164" fontId="9" fillId="0" borderId="3" xfId="0" applyFont="1" applyBorder="1" applyAlignment="1">
      <alignment horizontal="left"/>
    </xf>
    <xf numFmtId="164" fontId="9" fillId="0" borderId="4" xfId="0" applyFont="1" applyBorder="1" applyAlignment="1">
      <alignment horizontal="left" vertical="top" wrapText="1"/>
    </xf>
    <xf numFmtId="164" fontId="9" fillId="0" borderId="5" xfId="0" applyFont="1" applyBorder="1" applyAlignment="1">
      <alignment horizontal="center" vertical="top"/>
    </xf>
    <xf numFmtId="164" fontId="9" fillId="0" borderId="0" xfId="0" applyFont="1" applyAlignment="1">
      <alignment/>
    </xf>
    <xf numFmtId="164" fontId="3" fillId="0" borderId="6" xfId="0" applyFont="1" applyBorder="1" applyAlignment="1">
      <alignment horizontal="left"/>
    </xf>
    <xf numFmtId="164" fontId="6" fillId="0" borderId="7" xfId="0" applyFont="1" applyBorder="1" applyAlignment="1">
      <alignment horizontal="left" vertical="top" wrapText="1"/>
    </xf>
    <xf numFmtId="164" fontId="3" fillId="0" borderId="5" xfId="0" applyFont="1" applyBorder="1" applyAlignment="1">
      <alignment horizontal="center" vertical="top"/>
    </xf>
    <xf numFmtId="164" fontId="6" fillId="0" borderId="3" xfId="0" applyFont="1" applyBorder="1" applyAlignment="1">
      <alignment horizontal="left"/>
    </xf>
    <xf numFmtId="164" fontId="6" fillId="0" borderId="4" xfId="0" applyFont="1" applyBorder="1" applyAlignment="1">
      <alignment horizontal="left" vertical="top" wrapText="1"/>
    </xf>
    <xf numFmtId="164" fontId="6" fillId="0" borderId="6" xfId="0" applyFont="1" applyBorder="1" applyAlignment="1">
      <alignment horizontal="left"/>
    </xf>
    <xf numFmtId="164" fontId="6" fillId="0" borderId="7" xfId="0" applyFont="1" applyBorder="1" applyAlignment="1">
      <alignment horizontal="left" vertical="top" wrapText="1" indent="2"/>
    </xf>
    <xf numFmtId="164" fontId="6" fillId="0" borderId="2" xfId="0" applyFont="1" applyBorder="1" applyAlignment="1">
      <alignment horizontal="center" vertical="top"/>
    </xf>
    <xf numFmtId="164" fontId="6" fillId="0" borderId="6" xfId="0" applyFont="1" applyBorder="1" applyAlignment="1">
      <alignment horizontal="left" wrapText="1" indent="2"/>
    </xf>
    <xf numFmtId="164" fontId="9" fillId="0" borderId="2" xfId="0" applyFont="1" applyBorder="1" applyAlignment="1">
      <alignment horizontal="center" vertical="top"/>
    </xf>
    <xf numFmtId="164" fontId="6" fillId="0" borderId="8" xfId="0" applyFont="1" applyBorder="1" applyAlignment="1">
      <alignment horizontal="left"/>
    </xf>
    <xf numFmtId="164" fontId="6" fillId="0" borderId="9" xfId="0" applyFont="1" applyBorder="1" applyAlignment="1">
      <alignment horizontal="left" vertical="top" wrapText="1"/>
    </xf>
    <xf numFmtId="164" fontId="6" fillId="0" borderId="5" xfId="0" applyFont="1" applyBorder="1" applyAlignment="1">
      <alignment horizontal="center" vertical="top"/>
    </xf>
    <xf numFmtId="164" fontId="6" fillId="0" borderId="6" xfId="0" applyFont="1" applyBorder="1" applyAlignment="1">
      <alignment horizontal="left" wrapText="1" indent="3"/>
    </xf>
    <xf numFmtId="164" fontId="0" fillId="0" borderId="0" xfId="0" applyFont="1" applyAlignment="1">
      <alignment horizontal="right"/>
    </xf>
    <xf numFmtId="164" fontId="8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wrapText="1"/>
    </xf>
    <xf numFmtId="165" fontId="11" fillId="0" borderId="3" xfId="0" applyNumberFormat="1" applyFont="1" applyBorder="1" applyAlignment="1">
      <alignment horizontal="center" vertical="top" wrapText="1"/>
    </xf>
    <xf numFmtId="165" fontId="11" fillId="0" borderId="2" xfId="0" applyNumberFormat="1" applyFont="1" applyBorder="1" applyAlignment="1">
      <alignment horizontal="center" vertical="top" wrapText="1"/>
    </xf>
    <xf numFmtId="165" fontId="11" fillId="0" borderId="4" xfId="0" applyNumberFormat="1" applyFont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center" vertical="top"/>
    </xf>
    <xf numFmtId="165" fontId="8" fillId="0" borderId="2" xfId="0" applyNumberFormat="1" applyFont="1" applyBorder="1" applyAlignment="1">
      <alignment horizontal="center" vertical="top" wrapText="1"/>
    </xf>
    <xf numFmtId="164" fontId="9" fillId="0" borderId="10" xfId="0" applyFont="1" applyBorder="1" applyAlignment="1">
      <alignment horizontal="left" vertical="top" wrapText="1"/>
    </xf>
    <xf numFmtId="165" fontId="9" fillId="0" borderId="2" xfId="0" applyNumberFormat="1" applyFont="1" applyBorder="1" applyAlignment="1">
      <alignment horizontal="center" vertical="top" wrapText="1"/>
    </xf>
    <xf numFmtId="167" fontId="9" fillId="0" borderId="2" xfId="0" applyNumberFormat="1" applyFont="1" applyBorder="1" applyAlignment="1">
      <alignment horizontal="right" vertical="top"/>
    </xf>
    <xf numFmtId="165" fontId="3" fillId="0" borderId="2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center" vertical="top" wrapText="1"/>
    </xf>
    <xf numFmtId="167" fontId="6" fillId="0" borderId="2" xfId="0" applyNumberFormat="1" applyFont="1" applyBorder="1" applyAlignment="1">
      <alignment horizontal="right" vertical="top"/>
    </xf>
    <xf numFmtId="167" fontId="6" fillId="0" borderId="2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left" vertical="top" wrapText="1"/>
    </xf>
    <xf numFmtId="165" fontId="6" fillId="2" borderId="2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12" fillId="0" borderId="0" xfId="0" applyFont="1" applyAlignment="1">
      <alignment/>
    </xf>
    <xf numFmtId="165" fontId="9" fillId="0" borderId="10" xfId="0" applyNumberFormat="1" applyFont="1" applyBorder="1" applyAlignment="1">
      <alignment horizontal="left" vertical="top" wrapText="1"/>
    </xf>
    <xf numFmtId="165" fontId="9" fillId="0" borderId="3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8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left" vertical="top" wrapText="1"/>
    </xf>
    <xf numFmtId="165" fontId="6" fillId="0" borderId="0" xfId="0" applyNumberFormat="1" applyFont="1" applyBorder="1" applyAlignment="1">
      <alignment horizontal="center" vertical="top" wrapText="1"/>
    </xf>
    <xf numFmtId="167" fontId="6" fillId="0" borderId="0" xfId="0" applyNumberFormat="1" applyFont="1" applyBorder="1" applyAlignment="1">
      <alignment horizontal="center" vertical="top"/>
    </xf>
    <xf numFmtId="164" fontId="13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left"/>
    </xf>
    <xf numFmtId="164" fontId="14" fillId="0" borderId="0" xfId="0" applyNumberFormat="1" applyFont="1" applyBorder="1" applyAlignment="1">
      <alignment horizontal="center" vertical="top"/>
    </xf>
    <xf numFmtId="164" fontId="14" fillId="0" borderId="12" xfId="0" applyNumberFormat="1" applyFont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165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164" fontId="17" fillId="0" borderId="0" xfId="0" applyNumberFormat="1" applyFont="1" applyFill="1" applyBorder="1" applyAlignment="1">
      <alignment horizontal="left"/>
    </xf>
    <xf numFmtId="164" fontId="17" fillId="0" borderId="0" xfId="0" applyNumberFormat="1" applyFont="1" applyBorder="1" applyAlignment="1">
      <alignment horizontal="right"/>
    </xf>
    <xf numFmtId="165" fontId="17" fillId="0" borderId="1" xfId="0" applyNumberFormat="1" applyFont="1" applyFill="1" applyBorder="1" applyAlignment="1">
      <alignment horizontal="left"/>
    </xf>
    <xf numFmtId="164" fontId="17" fillId="0" borderId="0" xfId="0" applyNumberFormat="1" applyFont="1" applyBorder="1" applyAlignment="1">
      <alignment horizontal="left"/>
    </xf>
    <xf numFmtId="165" fontId="15" fillId="0" borderId="1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/>
    </xf>
    <xf numFmtId="165" fontId="15" fillId="0" borderId="15" xfId="0" applyNumberFormat="1" applyFont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left" wrapText="1"/>
    </xf>
    <xf numFmtId="164" fontId="18" fillId="0" borderId="0" xfId="0" applyNumberFormat="1" applyFont="1" applyBorder="1" applyAlignment="1">
      <alignment horizontal="left"/>
    </xf>
    <xf numFmtId="165" fontId="18" fillId="0" borderId="17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left" wrapText="1"/>
    </xf>
    <xf numFmtId="165" fontId="15" fillId="0" borderId="18" xfId="0" applyNumberFormat="1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165" fontId="15" fillId="0" borderId="19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top"/>
    </xf>
    <xf numFmtId="168" fontId="15" fillId="0" borderId="17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left"/>
    </xf>
    <xf numFmtId="164" fontId="15" fillId="0" borderId="21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left" vertical="top"/>
    </xf>
    <xf numFmtId="164" fontId="15" fillId="0" borderId="6" xfId="0" applyNumberFormat="1" applyFont="1" applyBorder="1" applyAlignment="1">
      <alignment horizontal="left" vertical="top"/>
    </xf>
    <xf numFmtId="164" fontId="15" fillId="0" borderId="1" xfId="0" applyNumberFormat="1" applyFont="1" applyBorder="1" applyAlignment="1">
      <alignment horizontal="left" vertical="top"/>
    </xf>
    <xf numFmtId="164" fontId="15" fillId="0" borderId="7" xfId="0" applyNumberFormat="1" applyFont="1" applyBorder="1" applyAlignment="1">
      <alignment horizontal="left" vertical="top"/>
    </xf>
    <xf numFmtId="164" fontId="15" fillId="0" borderId="2" xfId="0" applyNumberFormat="1" applyFont="1" applyBorder="1" applyAlignment="1">
      <alignment horizontal="center" vertical="top"/>
    </xf>
    <xf numFmtId="164" fontId="15" fillId="0" borderId="3" xfId="0" applyNumberFormat="1" applyFont="1" applyBorder="1" applyAlignment="1">
      <alignment horizontal="center" vertical="top"/>
    </xf>
    <xf numFmtId="164" fontId="15" fillId="0" borderId="4" xfId="0" applyNumberFormat="1" applyFont="1" applyBorder="1" applyAlignment="1">
      <alignment horizontal="center" vertical="top"/>
    </xf>
    <xf numFmtId="164" fontId="15" fillId="0" borderId="5" xfId="0" applyNumberFormat="1" applyFont="1" applyBorder="1" applyAlignment="1">
      <alignment horizontal="center" vertical="top"/>
    </xf>
    <xf numFmtId="164" fontId="15" fillId="0" borderId="14" xfId="0" applyNumberFormat="1" applyFont="1" applyBorder="1" applyAlignment="1">
      <alignment horizontal="center" vertical="top"/>
    </xf>
    <xf numFmtId="164" fontId="15" fillId="0" borderId="22" xfId="0" applyNumberFormat="1" applyFont="1" applyBorder="1" applyAlignment="1">
      <alignment horizontal="center" vertical="top"/>
    </xf>
    <xf numFmtId="164" fontId="15" fillId="0" borderId="10" xfId="0" applyNumberFormat="1" applyFont="1" applyFill="1" applyBorder="1" applyAlignment="1">
      <alignment horizontal="center" wrapText="1"/>
    </xf>
    <xf numFmtId="165" fontId="15" fillId="0" borderId="23" xfId="0" applyNumberFormat="1" applyFont="1" applyFill="1" applyBorder="1" applyAlignment="1">
      <alignment horizontal="center"/>
    </xf>
    <xf numFmtId="165" fontId="20" fillId="0" borderId="24" xfId="0" applyNumberFormat="1" applyFont="1" applyFill="1" applyBorder="1" applyAlignment="1">
      <alignment horizontal="center"/>
    </xf>
    <xf numFmtId="165" fontId="15" fillId="0" borderId="24" xfId="0" applyNumberFormat="1" applyFont="1" applyFill="1" applyBorder="1" applyAlignment="1">
      <alignment horizontal="center"/>
    </xf>
    <xf numFmtId="168" fontId="15" fillId="0" borderId="24" xfId="0" applyNumberFormat="1" applyFont="1" applyFill="1" applyBorder="1" applyAlignment="1">
      <alignment horizontal="center"/>
    </xf>
    <xf numFmtId="168" fontId="15" fillId="0" borderId="25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 applyAlignment="1">
      <alignment horizontal="left" vertical="center" wrapText="1"/>
    </xf>
    <xf numFmtId="165" fontId="15" fillId="0" borderId="27" xfId="0" applyNumberFormat="1" applyFont="1" applyFill="1" applyBorder="1" applyAlignment="1">
      <alignment horizontal="center" vertical="center"/>
    </xf>
    <xf numFmtId="165" fontId="20" fillId="0" borderId="14" xfId="0" applyNumberFormat="1" applyFont="1" applyFill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8" fontId="15" fillId="0" borderId="28" xfId="0" applyNumberFormat="1" applyFont="1" applyFill="1" applyBorder="1" applyAlignment="1">
      <alignment horizontal="center" vertical="center"/>
    </xf>
    <xf numFmtId="168" fontId="15" fillId="0" borderId="27" xfId="0" applyNumberFormat="1" applyFont="1" applyFill="1" applyBorder="1" applyAlignment="1">
      <alignment horizontal="center" vertical="center"/>
    </xf>
    <xf numFmtId="168" fontId="15" fillId="0" borderId="14" xfId="0" applyNumberFormat="1" applyFont="1" applyFill="1" applyBorder="1" applyAlignment="1">
      <alignment horizontal="center" vertical="center"/>
    </xf>
    <xf numFmtId="168" fontId="15" fillId="0" borderId="29" xfId="0" applyNumberFormat="1" applyFont="1" applyFill="1" applyBorder="1" applyAlignment="1">
      <alignment horizontal="center" vertical="center"/>
    </xf>
    <xf numFmtId="168" fontId="15" fillId="0" borderId="30" xfId="0" applyNumberFormat="1" applyFont="1" applyFill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4" fontId="21" fillId="0" borderId="31" xfId="0" applyNumberFormat="1" applyFont="1" applyBorder="1" applyAlignment="1">
      <alignment horizontal="center"/>
    </xf>
    <xf numFmtId="164" fontId="21" fillId="0" borderId="32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4" fontId="21" fillId="0" borderId="34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35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left"/>
    </xf>
    <xf numFmtId="164" fontId="15" fillId="0" borderId="35" xfId="0" applyNumberFormat="1" applyFont="1" applyBorder="1" applyAlignment="1">
      <alignment horizontal="left"/>
    </xf>
    <xf numFmtId="164" fontId="14" fillId="0" borderId="12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left" vertical="top"/>
    </xf>
    <xf numFmtId="164" fontId="14" fillId="0" borderId="36" xfId="0" applyNumberFormat="1" applyFont="1" applyBorder="1" applyAlignment="1">
      <alignment horizontal="left"/>
    </xf>
    <xf numFmtId="164" fontId="14" fillId="0" borderId="37" xfId="0" applyNumberFormat="1" applyFont="1" applyBorder="1" applyAlignment="1">
      <alignment horizontal="left"/>
    </xf>
    <xf numFmtId="164" fontId="14" fillId="0" borderId="38" xfId="0" applyNumberFormat="1" applyFont="1" applyBorder="1" applyAlignment="1">
      <alignment horizontal="left"/>
    </xf>
    <xf numFmtId="164" fontId="22" fillId="0" borderId="0" xfId="20" applyFont="1">
      <alignment/>
      <protection/>
    </xf>
    <xf numFmtId="164" fontId="22" fillId="2" borderId="0" xfId="20" applyFont="1" applyFill="1">
      <alignment/>
      <protection/>
    </xf>
    <xf numFmtId="164" fontId="22" fillId="0" borderId="0" xfId="20" applyFont="1" applyAlignment="1">
      <alignment horizontal="right"/>
      <protection/>
    </xf>
    <xf numFmtId="164" fontId="23" fillId="0" borderId="0" xfId="20" applyFont="1">
      <alignment/>
      <protection/>
    </xf>
    <xf numFmtId="164" fontId="24" fillId="0" borderId="0" xfId="20" applyFont="1" applyBorder="1" applyAlignment="1">
      <alignment horizontal="center"/>
      <protection/>
    </xf>
    <xf numFmtId="164" fontId="25" fillId="0" borderId="0" xfId="20" applyFont="1">
      <alignment/>
      <protection/>
    </xf>
    <xf numFmtId="164" fontId="26" fillId="0" borderId="1" xfId="20" applyFont="1" applyBorder="1" applyAlignment="1">
      <alignment horizontal="center"/>
      <protection/>
    </xf>
    <xf numFmtId="164" fontId="27" fillId="0" borderId="2" xfId="20" applyFont="1" applyBorder="1" applyAlignment="1">
      <alignment horizontal="left" wrapText="1"/>
      <protection/>
    </xf>
    <xf numFmtId="164" fontId="28" fillId="3" borderId="2" xfId="20" applyFont="1" applyFill="1" applyBorder="1" applyAlignment="1">
      <alignment horizontal="center" vertical="center" wrapText="1"/>
      <protection/>
    </xf>
    <xf numFmtId="164" fontId="29" fillId="0" borderId="0" xfId="20" applyFont="1">
      <alignment/>
      <protection/>
    </xf>
    <xf numFmtId="164" fontId="28" fillId="3" borderId="3" xfId="20" applyFont="1" applyFill="1" applyBorder="1" applyAlignment="1">
      <alignment horizontal="center" vertical="center" wrapText="1"/>
      <protection/>
    </xf>
    <xf numFmtId="164" fontId="28" fillId="3" borderId="2" xfId="0" applyFont="1" applyFill="1" applyBorder="1" applyAlignment="1">
      <alignment horizontal="center" vertical="center" wrapText="1"/>
    </xf>
    <xf numFmtId="164" fontId="25" fillId="3" borderId="2" xfId="20" applyFont="1" applyFill="1" applyBorder="1" applyAlignment="1">
      <alignment horizontal="center" vertical="center" wrapText="1"/>
      <protection/>
    </xf>
    <xf numFmtId="164" fontId="25" fillId="0" borderId="2" xfId="20" applyFont="1" applyBorder="1" applyAlignment="1">
      <alignment wrapText="1"/>
      <protection/>
    </xf>
    <xf numFmtId="164" fontId="25" fillId="0" borderId="2" xfId="20" applyFont="1" applyBorder="1" applyAlignment="1">
      <alignment horizontal="center" wrapText="1"/>
      <protection/>
    </xf>
    <xf numFmtId="166" fontId="5" fillId="0" borderId="2" xfId="20" applyNumberFormat="1" applyFont="1" applyBorder="1" applyAlignment="1">
      <alignment horizontal="center" wrapText="1"/>
      <protection/>
    </xf>
    <xf numFmtId="167" fontId="5" fillId="0" borderId="2" xfId="20" applyNumberFormat="1" applyFont="1" applyBorder="1" applyAlignment="1">
      <alignment horizontal="center" wrapText="1"/>
      <protection/>
    </xf>
    <xf numFmtId="166" fontId="30" fillId="2" borderId="2" xfId="20" applyNumberFormat="1" applyFont="1" applyFill="1" applyBorder="1">
      <alignment/>
      <protection/>
    </xf>
    <xf numFmtId="169" fontId="25" fillId="0" borderId="2" xfId="20" applyNumberFormat="1" applyFont="1" applyBorder="1">
      <alignment/>
      <protection/>
    </xf>
    <xf numFmtId="167" fontId="25" fillId="0" borderId="2" xfId="20" applyNumberFormat="1" applyFont="1" applyBorder="1" applyAlignment="1">
      <alignment wrapText="1"/>
      <protection/>
    </xf>
    <xf numFmtId="164" fontId="25" fillId="0" borderId="2" xfId="20" applyFont="1" applyBorder="1" applyAlignment="1">
      <alignment horizontal="center"/>
      <protection/>
    </xf>
    <xf numFmtId="167" fontId="25" fillId="4" borderId="2" xfId="20" applyNumberFormat="1" applyFont="1" applyFill="1" applyBorder="1">
      <alignment/>
      <protection/>
    </xf>
    <xf numFmtId="164" fontId="25" fillId="0" borderId="2" xfId="20" applyFont="1" applyBorder="1">
      <alignment/>
      <protection/>
    </xf>
    <xf numFmtId="164" fontId="27" fillId="4" borderId="2" xfId="20" applyFont="1" applyFill="1" applyBorder="1" applyAlignment="1">
      <alignment horizontal="right" vertical="center"/>
      <protection/>
    </xf>
    <xf numFmtId="167" fontId="27" fillId="4" borderId="2" xfId="20" applyNumberFormat="1" applyFont="1" applyFill="1" applyBorder="1" applyAlignment="1">
      <alignment/>
      <protection/>
    </xf>
    <xf numFmtId="164" fontId="28" fillId="0" borderId="3" xfId="20" applyFont="1" applyBorder="1" applyAlignment="1">
      <alignment horizontal="left" wrapText="1"/>
      <protection/>
    </xf>
    <xf numFmtId="164" fontId="31" fillId="3" borderId="3" xfId="20" applyFont="1" applyFill="1" applyBorder="1" applyAlignment="1">
      <alignment horizontal="center" vertical="center" wrapText="1"/>
      <protection/>
    </xf>
    <xf numFmtId="164" fontId="22" fillId="3" borderId="2" xfId="20" applyFont="1" applyFill="1" applyBorder="1" applyAlignment="1">
      <alignment horizontal="center" vertical="center" wrapText="1"/>
      <protection/>
    </xf>
    <xf numFmtId="164" fontId="25" fillId="0" borderId="2" xfId="20" applyFont="1" applyBorder="1" applyAlignment="1">
      <alignment horizontal="center" vertical="center" wrapText="1"/>
      <protection/>
    </xf>
    <xf numFmtId="167" fontId="25" fillId="4" borderId="2" xfId="20" applyNumberFormat="1" applyFont="1" applyFill="1" applyBorder="1" applyAlignment="1">
      <alignment horizontal="right"/>
      <protection/>
    </xf>
    <xf numFmtId="164" fontId="27" fillId="4" borderId="3" xfId="20" applyFont="1" applyFill="1" applyBorder="1" applyAlignment="1">
      <alignment horizontal="right" vertical="center"/>
      <protection/>
    </xf>
    <xf numFmtId="164" fontId="27" fillId="4" borderId="10" xfId="20" applyFont="1" applyFill="1" applyBorder="1" applyAlignment="1">
      <alignment horizontal="right" vertical="center"/>
      <protection/>
    </xf>
    <xf numFmtId="164" fontId="27" fillId="4" borderId="4" xfId="20" applyFont="1" applyFill="1" applyBorder="1" applyAlignment="1">
      <alignment horizontal="right" vertical="center"/>
      <protection/>
    </xf>
    <xf numFmtId="164" fontId="27" fillId="0" borderId="3" xfId="20" applyFont="1" applyBorder="1" applyAlignment="1">
      <alignment horizontal="left" wrapText="1"/>
      <protection/>
    </xf>
    <xf numFmtId="164" fontId="31" fillId="3" borderId="10" xfId="20" applyFont="1" applyFill="1" applyBorder="1" applyAlignment="1">
      <alignment horizontal="center" vertical="center" wrapText="1"/>
      <protection/>
    </xf>
    <xf numFmtId="164" fontId="29" fillId="0" borderId="3" xfId="20" applyFont="1" applyBorder="1" applyAlignment="1">
      <alignment horizontal="left" wrapText="1"/>
      <protection/>
    </xf>
    <xf numFmtId="164" fontId="22" fillId="3" borderId="10" xfId="20" applyFont="1" applyFill="1" applyBorder="1" applyAlignment="1">
      <alignment horizontal="center" vertical="center" wrapText="1"/>
      <protection/>
    </xf>
    <xf numFmtId="164" fontId="22" fillId="3" borderId="3" xfId="20" applyFont="1" applyFill="1" applyBorder="1" applyAlignment="1">
      <alignment horizontal="center" vertical="center" wrapText="1"/>
      <protection/>
    </xf>
    <xf numFmtId="164" fontId="32" fillId="0" borderId="2" xfId="20" applyFont="1" applyBorder="1" applyAlignment="1">
      <alignment wrapText="1"/>
      <protection/>
    </xf>
    <xf numFmtId="164" fontId="32" fillId="0" borderId="2" xfId="20" applyFont="1" applyBorder="1" applyAlignment="1">
      <alignment horizontal="center" wrapText="1"/>
      <protection/>
    </xf>
    <xf numFmtId="164" fontId="32" fillId="0" borderId="2" xfId="20" applyFont="1" applyBorder="1" applyAlignment="1">
      <alignment horizontal="left" wrapText="1"/>
      <protection/>
    </xf>
    <xf numFmtId="164" fontId="32" fillId="0" borderId="3" xfId="20" applyFont="1" applyBorder="1" applyAlignment="1">
      <alignment horizontal="center" wrapText="1"/>
      <protection/>
    </xf>
    <xf numFmtId="167" fontId="32" fillId="0" borderId="2" xfId="20" applyNumberFormat="1" applyFont="1" applyBorder="1" applyAlignment="1">
      <alignment horizontal="center" wrapText="1"/>
      <protection/>
    </xf>
    <xf numFmtId="167" fontId="32" fillId="4" borderId="2" xfId="20" applyNumberFormat="1" applyFont="1" applyFill="1" applyBorder="1">
      <alignment/>
      <protection/>
    </xf>
    <xf numFmtId="164" fontId="32" fillId="0" borderId="0" xfId="20" applyFont="1">
      <alignment/>
      <protection/>
    </xf>
    <xf numFmtId="164" fontId="25" fillId="0" borderId="2" xfId="20" applyFont="1" applyBorder="1" applyAlignment="1">
      <alignment horizontal="left" wrapText="1"/>
      <protection/>
    </xf>
    <xf numFmtId="167" fontId="25" fillId="0" borderId="3" xfId="20" applyNumberFormat="1" applyFont="1" applyBorder="1" applyAlignment="1">
      <alignment horizontal="center" wrapText="1"/>
      <protection/>
    </xf>
    <xf numFmtId="170" fontId="25" fillId="0" borderId="2" xfId="20" applyNumberFormat="1" applyFont="1" applyBorder="1" applyAlignment="1">
      <alignment horizontal="center" wrapText="1"/>
      <protection/>
    </xf>
    <xf numFmtId="167" fontId="32" fillId="0" borderId="3" xfId="20" applyNumberFormat="1" applyFont="1" applyBorder="1" applyAlignment="1">
      <alignment horizontal="center" wrapText="1"/>
      <protection/>
    </xf>
    <xf numFmtId="170" fontId="32" fillId="0" borderId="2" xfId="20" applyNumberFormat="1" applyFont="1" applyBorder="1" applyAlignment="1">
      <alignment horizontal="center" wrapText="1"/>
      <protection/>
    </xf>
    <xf numFmtId="164" fontId="28" fillId="3" borderId="2" xfId="20" applyFont="1" applyFill="1" applyBorder="1" applyAlignment="1">
      <alignment horizontal="left" vertical="center" wrapText="1"/>
      <protection/>
    </xf>
    <xf numFmtId="164" fontId="22" fillId="0" borderId="3" xfId="20" applyFont="1" applyBorder="1" applyAlignment="1">
      <alignment horizontal="center" wrapText="1"/>
      <protection/>
    </xf>
    <xf numFmtId="164" fontId="22" fillId="0" borderId="0" xfId="20" applyFont="1" applyAlignment="1">
      <alignment horizontal="center"/>
      <protection/>
    </xf>
    <xf numFmtId="164" fontId="25" fillId="0" borderId="3" xfId="20" applyFont="1" applyBorder="1" applyAlignment="1">
      <alignment horizontal="center" vertical="center" wrapText="1"/>
      <protection/>
    </xf>
    <xf numFmtId="168" fontId="25" fillId="0" borderId="2" xfId="20" applyNumberFormat="1" applyFont="1" applyBorder="1">
      <alignment/>
      <protection/>
    </xf>
    <xf numFmtId="164" fontId="25" fillId="0" borderId="2" xfId="20" applyFont="1" applyBorder="1" applyAlignment="1">
      <alignment horizontal="left"/>
      <protection/>
    </xf>
    <xf numFmtId="164" fontId="25" fillId="0" borderId="3" xfId="20" applyFont="1" applyBorder="1" applyAlignment="1">
      <alignment wrapText="1"/>
      <protection/>
    </xf>
    <xf numFmtId="164" fontId="25" fillId="0" borderId="3" xfId="20" applyFont="1" applyBorder="1" applyAlignment="1">
      <alignment horizontal="center" wrapText="1"/>
      <protection/>
    </xf>
    <xf numFmtId="164" fontId="25" fillId="0" borderId="2" xfId="20" applyFont="1" applyBorder="1" applyAlignment="1">
      <alignment horizontal="left" vertical="center" wrapText="1"/>
      <protection/>
    </xf>
    <xf numFmtId="167" fontId="27" fillId="4" borderId="2" xfId="20" applyNumberFormat="1" applyFont="1" applyFill="1" applyBorder="1">
      <alignment/>
      <protection/>
    </xf>
    <xf numFmtId="168" fontId="25" fillId="0" borderId="2" xfId="20" applyNumberFormat="1" applyFont="1" applyBorder="1" applyAlignment="1">
      <alignment horizontal="center"/>
      <protection/>
    </xf>
    <xf numFmtId="168" fontId="32" fillId="0" borderId="2" xfId="20" applyNumberFormat="1" applyFont="1" applyBorder="1" applyAlignment="1">
      <alignment horizontal="center"/>
      <protection/>
    </xf>
    <xf numFmtId="171" fontId="25" fillId="0" borderId="2" xfId="20" applyNumberFormat="1" applyFont="1" applyBorder="1" applyAlignment="1">
      <alignment horizontal="center" wrapText="1"/>
      <protection/>
    </xf>
    <xf numFmtId="164" fontId="32" fillId="3" borderId="10" xfId="20" applyFont="1" applyFill="1" applyBorder="1" applyAlignment="1">
      <alignment horizontal="center" vertical="center" wrapText="1"/>
      <protection/>
    </xf>
    <xf numFmtId="164" fontId="27" fillId="3" borderId="2" xfId="20" applyFont="1" applyFill="1" applyBorder="1" applyAlignment="1">
      <alignment horizontal="center" vertical="center" wrapText="1"/>
      <protection/>
    </xf>
    <xf numFmtId="164" fontId="34" fillId="0" borderId="3" xfId="20" applyFont="1" applyBorder="1" applyAlignment="1">
      <alignment horizontal="left" wrapText="1"/>
      <protection/>
    </xf>
    <xf numFmtId="164" fontId="25" fillId="3" borderId="10" xfId="20" applyFont="1" applyFill="1" applyBorder="1" applyAlignment="1">
      <alignment horizontal="center" vertical="center" wrapText="1"/>
      <protection/>
    </xf>
    <xf numFmtId="167" fontId="25" fillId="0" borderId="2" xfId="20" applyNumberFormat="1" applyFont="1" applyBorder="1" applyAlignment="1">
      <alignment horizontal="center" wrapText="1"/>
      <protection/>
    </xf>
    <xf numFmtId="167" fontId="35" fillId="0" borderId="2" xfId="20" applyNumberFormat="1" applyFont="1" applyBorder="1" applyAlignment="1">
      <alignment horizontal="center" wrapText="1"/>
      <protection/>
    </xf>
    <xf numFmtId="166" fontId="35" fillId="0" borderId="2" xfId="20" applyNumberFormat="1" applyFont="1" applyBorder="1" applyAlignment="1">
      <alignment horizontal="center" wrapText="1"/>
      <protection/>
    </xf>
    <xf numFmtId="167" fontId="32" fillId="4" borderId="2" xfId="20" applyNumberFormat="1" applyFont="1" applyFill="1" applyBorder="1" applyAlignment="1">
      <alignment horizontal="right"/>
      <protection/>
    </xf>
    <xf numFmtId="164" fontId="36" fillId="0" borderId="3" xfId="20" applyFont="1" applyBorder="1" applyAlignment="1">
      <alignment horizontal="left" wrapText="1"/>
      <protection/>
    </xf>
    <xf numFmtId="164" fontId="37" fillId="3" borderId="3" xfId="20" applyFont="1" applyFill="1" applyBorder="1" applyAlignment="1">
      <alignment horizontal="center" vertical="center" wrapText="1"/>
      <protection/>
    </xf>
    <xf numFmtId="164" fontId="36" fillId="3" borderId="2" xfId="20" applyFont="1" applyFill="1" applyBorder="1" applyAlignment="1">
      <alignment horizontal="center" vertical="center" wrapText="1"/>
      <protection/>
    </xf>
    <xf numFmtId="164" fontId="38" fillId="0" borderId="0" xfId="20" applyFont="1">
      <alignment/>
      <protection/>
    </xf>
    <xf numFmtId="164" fontId="38" fillId="3" borderId="2" xfId="20" applyFont="1" applyFill="1" applyBorder="1" applyAlignment="1">
      <alignment horizontal="center" vertical="center" wrapText="1"/>
      <protection/>
    </xf>
    <xf numFmtId="164" fontId="39" fillId="0" borderId="9" xfId="20" applyFont="1" applyBorder="1" applyAlignment="1">
      <alignment horizontal="right" vertical="center"/>
      <protection/>
    </xf>
    <xf numFmtId="164" fontId="22" fillId="0" borderId="1" xfId="20" applyFont="1" applyBorder="1">
      <alignment/>
      <protection/>
    </xf>
    <xf numFmtId="164" fontId="22" fillId="2" borderId="1" xfId="20" applyFont="1" applyFill="1" applyBorder="1">
      <alignment/>
      <protection/>
    </xf>
    <xf numFmtId="164" fontId="22" fillId="0" borderId="12" xfId="20" applyFont="1" applyBorder="1" applyAlignment="1">
      <alignment horizontal="center"/>
      <protection/>
    </xf>
    <xf numFmtId="164" fontId="22" fillId="0" borderId="0" xfId="20" applyFont="1" applyBorder="1" applyAlignment="1">
      <alignment horizontal="center"/>
      <protection/>
    </xf>
    <xf numFmtId="164" fontId="22" fillId="2" borderId="12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47625</xdr:rowOff>
    </xdr:from>
    <xdr:to>
      <xdr:col>27</xdr:col>
      <xdr:colOff>38100</xdr:colOff>
      <xdr:row>12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8300"/>
          <a:ext cx="18383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57</xdr:col>
      <xdr:colOff>19050</xdr:colOff>
      <xdr:row>10</xdr:row>
      <xdr:rowOff>28575</xdr:rowOff>
    </xdr:from>
    <xdr:to>
      <xdr:col>81</xdr:col>
      <xdr:colOff>19050</xdr:colOff>
      <xdr:row>12</xdr:row>
      <xdr:rowOff>19050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1619250"/>
          <a:ext cx="16002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workbookViewId="0" topLeftCell="A7">
      <selection activeCell="EC15" sqref="EC15"/>
    </sheetView>
  </sheetViews>
  <sheetFormatPr defaultColWidth="1.00390625" defaultRowHeight="12.75"/>
  <cols>
    <col min="1" max="104" width="0.875" style="1" customWidth="1"/>
    <col min="105" max="108" width="0" style="1" hidden="1" customWidth="1"/>
    <col min="109" max="16384" width="0.875" style="1" customWidth="1"/>
  </cols>
  <sheetData>
    <row r="1" s="2" customFormat="1" ht="11.25" customHeight="1">
      <c r="BN1" s="2" t="s">
        <v>0</v>
      </c>
    </row>
    <row r="2" s="2" customFormat="1" ht="11.25" customHeight="1">
      <c r="BN2" s="3" t="s">
        <v>1</v>
      </c>
    </row>
    <row r="3" s="2" customFormat="1" ht="11.25" customHeight="1">
      <c r="BN3" s="2" t="s">
        <v>2</v>
      </c>
    </row>
    <row r="4" s="2" customFormat="1" ht="11.25" customHeight="1">
      <c r="BN4" s="3" t="s">
        <v>3</v>
      </c>
    </row>
    <row r="5" s="2" customFormat="1" ht="11.25" customHeight="1">
      <c r="BN5" s="3" t="s">
        <v>4</v>
      </c>
    </row>
    <row r="6" s="2" customFormat="1" ht="11.25" customHeight="1">
      <c r="BN6" s="3" t="s">
        <v>5</v>
      </c>
    </row>
    <row r="7" s="2" customFormat="1" ht="11.25" customHeight="1">
      <c r="BN7" s="3" t="s">
        <v>6</v>
      </c>
    </row>
    <row r="8" ht="12.75">
      <c r="N8" s="2"/>
    </row>
    <row r="9" spans="1:108" ht="12.75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BG9" s="4" t="s">
        <v>8</v>
      </c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21" customHeight="1">
      <c r="A10" s="5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BG10" s="5" t="s">
        <v>10</v>
      </c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2" customFormat="1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ht="6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 t="s">
        <v>11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7" t="s">
        <v>12</v>
      </c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</row>
    <row r="13" spans="1:108" s="2" customFormat="1" ht="12.75" customHeight="1">
      <c r="A13" s="8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14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BG13" s="8" t="s">
        <v>13</v>
      </c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 t="s">
        <v>14</v>
      </c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</row>
    <row r="14" spans="1:108" s="2" customFormat="1" ht="12.75" customHeight="1">
      <c r="A14" s="8"/>
      <c r="B14" s="8"/>
      <c r="C14" s="8"/>
      <c r="D14" s="8"/>
      <c r="E14" s="8"/>
      <c r="F14" s="9" t="s">
        <v>15</v>
      </c>
      <c r="G14" s="9"/>
      <c r="H14" s="10" t="s">
        <v>16</v>
      </c>
      <c r="I14" s="10"/>
      <c r="J14" s="10"/>
      <c r="K14" s="10"/>
      <c r="L14" s="11" t="s">
        <v>17</v>
      </c>
      <c r="M14" s="11"/>
      <c r="N14" s="11"/>
      <c r="O14" s="10" t="s">
        <v>18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8"/>
      <c r="AQ14" s="8"/>
      <c r="AR14" s="8"/>
      <c r="AS14" s="8"/>
      <c r="AT14" s="8"/>
      <c r="AU14" s="8"/>
      <c r="AV14" s="8"/>
      <c r="AW14" s="8"/>
      <c r="AX14" s="8"/>
      <c r="BG14" s="8"/>
      <c r="BH14" s="8"/>
      <c r="BI14" s="8"/>
      <c r="BJ14" s="8"/>
      <c r="BK14" s="8"/>
      <c r="BL14" s="9" t="s">
        <v>15</v>
      </c>
      <c r="BM14" s="9"/>
      <c r="BN14" s="10" t="s">
        <v>16</v>
      </c>
      <c r="BO14" s="10"/>
      <c r="BP14" s="10"/>
      <c r="BQ14" s="10"/>
      <c r="BR14" s="11" t="s">
        <v>17</v>
      </c>
      <c r="BS14" s="11"/>
      <c r="BT14" s="11"/>
      <c r="BU14" s="10" t="s">
        <v>19</v>
      </c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8"/>
      <c r="CW14" s="8"/>
      <c r="CX14" s="8"/>
      <c r="CY14" s="8"/>
      <c r="CZ14" s="8"/>
      <c r="DA14" s="8"/>
      <c r="DB14" s="8"/>
      <c r="DC14" s="8"/>
      <c r="DD14" s="8"/>
    </row>
    <row r="15" spans="9:102" ht="12.75">
      <c r="I15" s="12" t="s">
        <v>20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BO15" s="12" t="s">
        <v>20</v>
      </c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74:103" ht="12.75">
      <c r="BV16" s="13"/>
      <c r="BW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4"/>
      <c r="CT16" s="14"/>
      <c r="CU16" s="14"/>
      <c r="CV16" s="14"/>
      <c r="CW16" s="15"/>
      <c r="CX16" s="15"/>
      <c r="CY16" s="15"/>
    </row>
    <row r="17" spans="1:108" ht="12.75">
      <c r="A17" s="16" t="s">
        <v>21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</row>
    <row r="18" spans="1:108" ht="12.75">
      <c r="A18" s="16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</row>
    <row r="19" spans="1:108" ht="12.75">
      <c r="A19" s="16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</row>
    <row r="21" spans="3:108" s="2" customFormat="1" ht="12.75">
      <c r="C21" s="17"/>
      <c r="D21" s="18" t="s">
        <v>24</v>
      </c>
      <c r="E21" s="19" t="s">
        <v>16</v>
      </c>
      <c r="F21" s="19"/>
      <c r="G21" s="19"/>
      <c r="H21" s="19"/>
      <c r="I21" s="17" t="s">
        <v>24</v>
      </c>
      <c r="J21" s="17"/>
      <c r="K21" s="17"/>
      <c r="L21" s="19" t="s">
        <v>25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>
        <v>20</v>
      </c>
      <c r="AE21" s="20"/>
      <c r="AF21" s="20"/>
      <c r="AG21" s="20"/>
      <c r="AH21" s="21" t="s">
        <v>16</v>
      </c>
      <c r="AI21" s="21"/>
      <c r="AJ21" s="21"/>
      <c r="AK21" s="21"/>
      <c r="AL21" s="17" t="s">
        <v>26</v>
      </c>
      <c r="AM21" s="17"/>
      <c r="CO21" s="22" t="s">
        <v>27</v>
      </c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78:108" s="23" customFormat="1" ht="12.75">
      <c r="BZ22" s="24" t="s">
        <v>28</v>
      </c>
      <c r="CA22" s="2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55:108" s="23" customFormat="1" ht="12.75">
      <c r="BC23" s="17"/>
      <c r="BY23" s="26"/>
      <c r="BZ23" s="24" t="s">
        <v>29</v>
      </c>
      <c r="CA23" s="2"/>
      <c r="CO23" s="25" t="s">
        <v>30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77:108" s="23" customFormat="1" ht="12.75">
      <c r="BY24" s="26"/>
      <c r="BZ24" s="27"/>
      <c r="CA24" s="2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spans="77:108" s="23" customFormat="1" ht="12.75">
      <c r="BY25" s="26"/>
      <c r="BZ25" s="27"/>
      <c r="CA25" s="2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</row>
    <row r="26" spans="1:108" s="28" customFormat="1" ht="12.75" customHeight="1">
      <c r="A26" s="28" t="s">
        <v>31</v>
      </c>
      <c r="AM26" s="29" t="s">
        <v>32</v>
      </c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Z26" s="28" t="s">
        <v>33</v>
      </c>
      <c r="CA26" s="24"/>
      <c r="CO26" s="25" t="s">
        <v>34</v>
      </c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1:108" s="28" customFormat="1" ht="12.75" customHeight="1">
      <c r="A27" s="28" t="s">
        <v>35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1"/>
      <c r="V27" s="32"/>
      <c r="W27" s="32"/>
      <c r="X27" s="32"/>
      <c r="Y27" s="32"/>
      <c r="Z27" s="33"/>
      <c r="AA27" s="33"/>
      <c r="AB27" s="33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Z27" s="24"/>
      <c r="CA27" s="24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39:108" s="28" customFormat="1" ht="12.75" customHeight="1"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Z28" s="24"/>
      <c r="CA28" s="24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</row>
    <row r="29" spans="44:108" s="23" customFormat="1" ht="21" customHeight="1"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Y29" s="26"/>
      <c r="BZ29" s="27"/>
      <c r="CA29" s="2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spans="1:108" s="36" customFormat="1" ht="21" customHeight="1">
      <c r="A30" s="36" t="s">
        <v>36</v>
      </c>
      <c r="AM30" s="37" t="s">
        <v>37</v>
      </c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CA30" s="38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</row>
    <row r="31" spans="1:108" s="36" customFormat="1" ht="21" customHeight="1">
      <c r="A31" s="39" t="s">
        <v>38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Z31" s="41" t="s">
        <v>39</v>
      </c>
      <c r="CA31" s="38"/>
      <c r="CO31" s="35" t="s">
        <v>40</v>
      </c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</row>
    <row r="32" spans="1:108" s="28" customFormat="1" ht="12.75" customHeight="1">
      <c r="A32" s="42" t="s">
        <v>41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 t="s">
        <v>42</v>
      </c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</row>
    <row r="33" spans="1:108" s="28" customFormat="1" ht="12.75" customHeight="1">
      <c r="A33" s="42" t="s">
        <v>43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</row>
    <row r="34" spans="1:108" s="28" customFormat="1" ht="12.75" customHeight="1">
      <c r="A34" s="42" t="s">
        <v>44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6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</row>
    <row r="35" spans="1:108" s="23" customFormat="1" ht="6" customHeight="1">
      <c r="A35" s="4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6"/>
      <c r="AN35" s="46"/>
      <c r="AO35" s="46"/>
      <c r="AP35" s="30"/>
      <c r="AQ35" s="48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30"/>
      <c r="BU35" s="30"/>
      <c r="BV35" s="30"/>
      <c r="BW35" s="30"/>
      <c r="BX35" s="30"/>
      <c r="BY35" s="30"/>
      <c r="BZ35" s="50"/>
      <c r="CA35" s="51"/>
      <c r="CB35" s="30"/>
      <c r="CC35" s="30"/>
      <c r="CD35" s="30"/>
      <c r="CE35" s="30"/>
      <c r="CF35" s="30"/>
      <c r="CG35" s="30"/>
      <c r="CH35" s="30"/>
      <c r="CI35" s="48"/>
      <c r="CJ35" s="48"/>
      <c r="CK35" s="48"/>
      <c r="CL35" s="48"/>
      <c r="CM35" s="48"/>
      <c r="CN35" s="48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</row>
    <row r="36" spans="1:92" s="23" customFormat="1" ht="12.75" customHeight="1">
      <c r="A36" s="23" t="s">
        <v>45</v>
      </c>
      <c r="AM36" s="44" t="s">
        <v>46</v>
      </c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</row>
    <row r="37" spans="1:92" s="23" customFormat="1" ht="12.75">
      <c r="A37" s="23" t="s">
        <v>47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</row>
    <row r="38" spans="1:92" s="23" customFormat="1" ht="12.75" customHeight="1">
      <c r="A38" s="23" t="s">
        <v>48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</row>
    <row r="39" ht="15" customHeight="1"/>
    <row r="40" spans="1:108" s="17" customFormat="1" ht="12.75">
      <c r="A40" s="53" t="s">
        <v>49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</row>
    <row r="41" spans="1:108" s="17" customFormat="1" ht="1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</row>
    <row r="42" spans="1:108" ht="34.5" customHeight="1">
      <c r="A42" s="55" t="s">
        <v>50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</row>
    <row r="43" spans="1:108" ht="15" customHeight="1">
      <c r="A43" s="5" t="s">
        <v>51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1:108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1:108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ht="31.5" customHeight="1">
      <c r="A51" s="55" t="s">
        <v>52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</row>
    <row r="52" spans="1:108" ht="15" customHeight="1">
      <c r="A52" s="5" t="s">
        <v>53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1:108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4" spans="1:108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</row>
    <row r="55" spans="1:108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1:108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pans="1:108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1:108" ht="45.75" customHeight="1">
      <c r="A58" s="55" t="s">
        <v>54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</row>
    <row r="59" spans="1:108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</row>
    <row r="60" spans="1:108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</row>
    <row r="61" spans="1:108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</row>
    <row r="62" spans="1:108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</row>
    <row r="63" spans="1:108" ht="36" customHeight="1">
      <c r="A63" s="55" t="s">
        <v>55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</row>
    <row r="64" spans="1:108" ht="12" customHeight="1">
      <c r="A64" s="55" t="s">
        <v>56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</row>
    <row r="65" spans="1:108" ht="45.75" customHeight="1">
      <c r="A65" s="55" t="s">
        <v>57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</row>
    <row r="66" spans="1:108" ht="33" customHeight="1">
      <c r="A66" s="55" t="s">
        <v>58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</row>
    <row r="67" spans="1:108" ht="46.5" customHeight="1">
      <c r="A67" s="55" t="s">
        <v>59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</row>
    <row r="68" spans="1:108" ht="33" customHeight="1">
      <c r="A68" s="56" t="s">
        <v>60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</row>
    <row r="69" s="55" customFormat="1" ht="13.5" customHeight="1">
      <c r="A69" s="55" t="s">
        <v>61</v>
      </c>
    </row>
    <row r="70" s="55" customFormat="1" ht="13.5" customHeight="1">
      <c r="A70" s="55" t="s">
        <v>62</v>
      </c>
    </row>
    <row r="71" spans="1:108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</row>
    <row r="72" spans="1:108" ht="90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1:108" ht="9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</row>
    <row r="74" spans="1:108" ht="90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1:108" ht="90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</row>
    <row r="76" spans="1:108" ht="90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1:108" ht="90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</row>
    <row r="78" spans="1:108" ht="90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</row>
    <row r="79" spans="1:108" ht="90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</row>
    <row r="80" spans="1:108" ht="90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1:108" ht="9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</row>
    <row r="82" spans="1:108" ht="90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</row>
    <row r="83" spans="1:108" ht="90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</row>
    <row r="84" spans="1:108" ht="90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</row>
    <row r="85" spans="1:108" ht="90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1:108" ht="90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1:108" ht="90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</row>
    <row r="88" spans="1:108" ht="90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</row>
    <row r="89" spans="1:108" ht="9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</row>
  </sheetData>
  <sheetProtection selectLockedCells="1" selectUnlockedCells="1"/>
  <mergeCells count="97">
    <mergeCell ref="A9:AX9"/>
    <mergeCell ref="BG9:DD9"/>
    <mergeCell ref="A10:AX11"/>
    <mergeCell ref="BG10:DD11"/>
    <mergeCell ref="A12:S12"/>
    <mergeCell ref="T12:AX12"/>
    <mergeCell ref="BG12:BY12"/>
    <mergeCell ref="BZ12:DD12"/>
    <mergeCell ref="A13:S13"/>
    <mergeCell ref="T13:AX13"/>
    <mergeCell ref="BG13:BY13"/>
    <mergeCell ref="BZ13:DD13"/>
    <mergeCell ref="F14:G14"/>
    <mergeCell ref="H14:K14"/>
    <mergeCell ref="L14:N14"/>
    <mergeCell ref="O14:AO14"/>
    <mergeCell ref="BL14:BM14"/>
    <mergeCell ref="BN14:BQ14"/>
    <mergeCell ref="BR14:BT14"/>
    <mergeCell ref="BU14:CU14"/>
    <mergeCell ref="I15:AR15"/>
    <mergeCell ref="BO15:CX15"/>
    <mergeCell ref="A17:DD17"/>
    <mergeCell ref="A18:DD18"/>
    <mergeCell ref="A19:DD19"/>
    <mergeCell ref="E21:H21"/>
    <mergeCell ref="L21:AC21"/>
    <mergeCell ref="AD21:AG21"/>
    <mergeCell ref="AH21:AK21"/>
    <mergeCell ref="CO21:DD21"/>
    <mergeCell ref="CO22:DD22"/>
    <mergeCell ref="CO23:DD23"/>
    <mergeCell ref="CO24:DD24"/>
    <mergeCell ref="CO25:DD25"/>
    <mergeCell ref="AM26:BW28"/>
    <mergeCell ref="CO26:DD26"/>
    <mergeCell ref="CO27:DD27"/>
    <mergeCell ref="CO28:DD28"/>
    <mergeCell ref="CO29:DD29"/>
    <mergeCell ref="AM30:BW30"/>
    <mergeCell ref="CO30:DD30"/>
    <mergeCell ref="CO31:DD31"/>
    <mergeCell ref="AM32:CN34"/>
    <mergeCell ref="AM36:CN38"/>
    <mergeCell ref="A40:DD40"/>
    <mergeCell ref="A42:DD42"/>
    <mergeCell ref="A43:DD43"/>
    <mergeCell ref="A44:DD44"/>
    <mergeCell ref="A45:DD45"/>
    <mergeCell ref="A46:DD46"/>
    <mergeCell ref="A47:DD47"/>
    <mergeCell ref="A48:DD48"/>
    <mergeCell ref="A49:DD49"/>
    <mergeCell ref="A50:DD50"/>
    <mergeCell ref="A51:DD51"/>
    <mergeCell ref="A52:DD52"/>
    <mergeCell ref="A53:DD53"/>
    <mergeCell ref="A54:DD54"/>
    <mergeCell ref="A55:DD55"/>
    <mergeCell ref="A56:DD56"/>
    <mergeCell ref="A57:DD57"/>
    <mergeCell ref="A58:DD58"/>
    <mergeCell ref="A59:DD59"/>
    <mergeCell ref="A60:DD60"/>
    <mergeCell ref="A61:DD61"/>
    <mergeCell ref="A62:DD62"/>
    <mergeCell ref="A63:DD63"/>
    <mergeCell ref="A64:DD64"/>
    <mergeCell ref="A65:DD65"/>
    <mergeCell ref="A66:DD66"/>
    <mergeCell ref="A67:DD67"/>
    <mergeCell ref="A68:DD68"/>
    <mergeCell ref="A69:DD69"/>
    <mergeCell ref="DE69:HH69"/>
    <mergeCell ref="HI69:IV69"/>
    <mergeCell ref="A70:DD70"/>
    <mergeCell ref="DE70:HH70"/>
    <mergeCell ref="HI70:IV70"/>
    <mergeCell ref="A71:DD71"/>
    <mergeCell ref="A72:DD72"/>
    <mergeCell ref="A73:DD73"/>
    <mergeCell ref="A74:DD74"/>
    <mergeCell ref="A75:DD75"/>
    <mergeCell ref="A76:DD76"/>
    <mergeCell ref="A77:DD77"/>
    <mergeCell ref="A78:DD78"/>
    <mergeCell ref="A79:DD79"/>
    <mergeCell ref="A80:DD80"/>
    <mergeCell ref="A81:DD81"/>
    <mergeCell ref="A82:DD82"/>
    <mergeCell ref="A83:DD83"/>
    <mergeCell ref="A84:DD84"/>
    <mergeCell ref="A85:DD85"/>
    <mergeCell ref="A86:DD86"/>
    <mergeCell ref="A87:DD87"/>
    <mergeCell ref="A88:DD88"/>
    <mergeCell ref="A89:DD89"/>
  </mergeCells>
  <printOptions/>
  <pageMargins left="0.7875" right="0.31527777777777777" top="0.5902777777777778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workbookViewId="0" topLeftCell="A22">
      <selection activeCell="BU29" sqref="BU29"/>
    </sheetView>
  </sheetViews>
  <sheetFormatPr defaultColWidth="1.00390625" defaultRowHeight="12.75"/>
  <cols>
    <col min="1" max="103" width="0.875" style="1" customWidth="1"/>
    <col min="104" max="104" width="0.2421875" style="1" customWidth="1"/>
    <col min="105" max="108" width="0" style="1" hidden="1" customWidth="1"/>
    <col min="109" max="16384" width="0.875" style="1" customWidth="1"/>
  </cols>
  <sheetData>
    <row r="1" spans="1:108" ht="12.75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</row>
    <row r="2" spans="1:108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</row>
    <row r="3" spans="1:108" ht="12.75">
      <c r="A3" s="53" t="s">
        <v>64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</row>
    <row r="4" spans="1:108" ht="12.75">
      <c r="A4" s="53" t="s">
        <v>65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</row>
    <row r="5" spans="1:108" ht="12.75">
      <c r="A5" s="53" t="s">
        <v>66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</row>
    <row r="6" ht="9.75" customHeight="1"/>
    <row r="7" spans="1:108" s="23" customFormat="1" ht="21" customHeight="1">
      <c r="A7" s="57" t="s">
        <v>67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 t="s">
        <v>68</v>
      </c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</row>
    <row r="8" spans="1:108" s="61" customFormat="1" ht="15" customHeight="1">
      <c r="A8" s="58"/>
      <c r="B8" s="59" t="s">
        <v>69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60">
        <v>9579847.13</v>
      </c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1:108" ht="13.5" customHeight="1">
      <c r="A9" s="62"/>
      <c r="B9" s="63" t="s">
        <v>70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pans="1:108" ht="19.5" customHeight="1">
      <c r="A10" s="65"/>
      <c r="B10" s="66" t="s">
        <v>71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4">
        <v>6541806.28</v>
      </c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</row>
    <row r="11" spans="1:108" ht="13.5" customHeight="1">
      <c r="A11" s="67"/>
      <c r="B11" s="68" t="s">
        <v>56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</row>
    <row r="12" spans="1:108" s="23" customFormat="1" ht="27" customHeight="1">
      <c r="A12" s="65"/>
      <c r="B12" s="66" t="s">
        <v>72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9">
        <v>6784299.92</v>
      </c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</row>
    <row r="13" spans="1:108" ht="28.5" customHeight="1">
      <c r="A13" s="65"/>
      <c r="B13" s="66" t="s">
        <v>73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9">
        <v>0</v>
      </c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</row>
    <row r="14" spans="1:108" ht="27" customHeight="1">
      <c r="A14" s="70"/>
      <c r="B14" s="66" t="s">
        <v>74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9">
        <v>101971</v>
      </c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</row>
    <row r="15" spans="1:108" s="23" customFormat="1" ht="13.5" customHeight="1">
      <c r="A15" s="65"/>
      <c r="B15" s="66" t="s">
        <v>75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9">
        <v>189960.77</v>
      </c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</row>
    <row r="16" spans="1:108" ht="27" customHeight="1">
      <c r="A16" s="65"/>
      <c r="B16" s="66" t="s">
        <v>76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4">
        <v>2795547.21</v>
      </c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</row>
    <row r="17" spans="1:108" ht="15" customHeight="1">
      <c r="A17" s="65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ht="28.5" customHeight="1">
      <c r="A18" s="65"/>
      <c r="B18" s="66" t="s">
        <v>77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4">
        <v>242493.64</v>
      </c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1:108" ht="33" customHeight="1">
      <c r="A19" s="65"/>
      <c r="B19" s="66" t="s">
        <v>78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4">
        <v>42334.25</v>
      </c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s="61" customFormat="1" ht="15" customHeight="1">
      <c r="A20" s="58"/>
      <c r="B20" s="59" t="s">
        <v>79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</row>
    <row r="21" spans="1:108" ht="13.5" customHeight="1">
      <c r="A21" s="62"/>
      <c r="B21" s="63" t="s">
        <v>70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</row>
    <row r="22" spans="1:108" s="23" customFormat="1" ht="20.25" customHeight="1">
      <c r="A22" s="72"/>
      <c r="B22" s="73" t="s">
        <v>80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</row>
    <row r="23" spans="1:108" s="23" customFormat="1" ht="21" customHeight="1">
      <c r="A23" s="72"/>
      <c r="B23" s="73" t="s">
        <v>81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4">
        <v>516658.53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</row>
    <row r="24" spans="1:108" s="61" customFormat="1" ht="21" customHeight="1">
      <c r="A24" s="58"/>
      <c r="B24" s="59" t="s">
        <v>82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</row>
    <row r="25" spans="1:108" ht="13.5" customHeight="1">
      <c r="A25" s="75"/>
      <c r="B25" s="63" t="s">
        <v>70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</row>
    <row r="26" spans="1:108" s="23" customFormat="1" ht="17.25" customHeight="1">
      <c r="A26" s="72"/>
      <c r="B26" s="73" t="s">
        <v>83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4">
        <v>73961.01</v>
      </c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</row>
    <row r="27" spans="1:108" s="23" customFormat="1" ht="19.5" customHeight="1">
      <c r="A27" s="65"/>
      <c r="B27" s="66" t="s">
        <v>84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9">
        <v>0</v>
      </c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</row>
    <row r="28" spans="1:108" s="23" customFormat="1" ht="27.75" customHeight="1">
      <c r="A28" s="72"/>
      <c r="B28" s="73" t="s">
        <v>85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4">
        <v>0</v>
      </c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</row>
    <row r="29" spans="1:108" s="23" customFormat="1" ht="14.25" customHeight="1">
      <c r="A29" s="72"/>
      <c r="B29" s="73" t="s">
        <v>56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</row>
    <row r="30" spans="1:108" s="23" customFormat="1" ht="12.75" customHeight="1">
      <c r="A30" s="72"/>
      <c r="B30" s="73" t="s">
        <v>86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</row>
    <row r="31" spans="1:108" s="23" customFormat="1" ht="12.75" customHeight="1">
      <c r="A31" s="72"/>
      <c r="B31" s="73" t="s">
        <v>87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</row>
    <row r="32" spans="1:108" s="23" customFormat="1" ht="12.75" customHeight="1">
      <c r="A32" s="72"/>
      <c r="B32" s="73" t="s">
        <v>88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</row>
    <row r="33" spans="1:108" s="23" customFormat="1" ht="12.75" customHeight="1">
      <c r="A33" s="72"/>
      <c r="B33" s="73" t="s">
        <v>89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</row>
    <row r="34" spans="1:108" s="23" customFormat="1" ht="12.75" customHeight="1">
      <c r="A34" s="72"/>
      <c r="B34" s="73" t="s">
        <v>90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</row>
    <row r="35" spans="1:108" s="23" customFormat="1" ht="12.75" customHeight="1">
      <c r="A35" s="72"/>
      <c r="B35" s="73" t="s">
        <v>91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</row>
    <row r="36" spans="1:108" s="23" customFormat="1" ht="12.75" customHeight="1">
      <c r="A36" s="72"/>
      <c r="B36" s="73" t="s">
        <v>92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</row>
    <row r="37" spans="1:108" s="23" customFormat="1" ht="12.75" customHeight="1">
      <c r="A37" s="72"/>
      <c r="B37" s="73" t="s">
        <v>93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</row>
    <row r="38" spans="1:108" s="23" customFormat="1" ht="12.75" customHeight="1">
      <c r="A38" s="72"/>
      <c r="B38" s="73" t="s">
        <v>94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</row>
    <row r="39" spans="1:108" s="23" customFormat="1" ht="12.75" customHeight="1">
      <c r="A39" s="72"/>
      <c r="B39" s="73" t="s">
        <v>95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</row>
    <row r="40" spans="1:108" s="23" customFormat="1" ht="12.75" customHeight="1">
      <c r="A40" s="72"/>
      <c r="B40" s="73" t="s">
        <v>96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</row>
    <row r="41" spans="1:108" s="23" customFormat="1" ht="12.75" customHeight="1">
      <c r="A41" s="72"/>
      <c r="B41" s="66" t="s">
        <v>97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</row>
    <row r="42" spans="1:108" s="23" customFormat="1" ht="27.75" customHeight="1">
      <c r="A42" s="65"/>
      <c r="B42" s="66" t="s">
        <v>98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</row>
  </sheetData>
  <sheetProtection selectLockedCells="1" selectUnlockedCells="1"/>
  <mergeCells count="77">
    <mergeCell ref="A1:DD1"/>
    <mergeCell ref="A2:DD2"/>
    <mergeCell ref="A3:DD3"/>
    <mergeCell ref="A4:DD4"/>
    <mergeCell ref="A5:DD5"/>
    <mergeCell ref="A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</mergeCells>
  <printOptions/>
  <pageMargins left="0.7875" right="0.31527777777777777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9"/>
  <sheetViews>
    <sheetView workbookViewId="0" topLeftCell="A108">
      <selection activeCell="A93" sqref="A93"/>
    </sheetView>
  </sheetViews>
  <sheetFormatPr defaultColWidth="1.00390625" defaultRowHeight="12.75"/>
  <cols>
    <col min="1" max="1" width="8.25390625" style="0" customWidth="1"/>
    <col min="2" max="2" width="39.25390625" style="0" customWidth="1"/>
    <col min="3" max="3" width="18.875" style="0" customWidth="1"/>
    <col min="4" max="4" width="11.25390625" style="0" customWidth="1"/>
    <col min="5" max="5" width="10.125" style="0" customWidth="1"/>
    <col min="6" max="6" width="8.125" style="0" customWidth="1"/>
    <col min="7" max="7" width="12.75390625" style="0" customWidth="1"/>
    <col min="8" max="8" width="14.00390625" style="0" customWidth="1"/>
    <col min="9" max="9" width="13.00390625" style="0" customWidth="1"/>
    <col min="10" max="12" width="11.875" style="0" customWidth="1"/>
    <col min="13" max="16384" width="0.875" style="0" customWidth="1"/>
  </cols>
  <sheetData>
    <row r="1" ht="12.75">
      <c r="L1" s="76" t="s">
        <v>99</v>
      </c>
    </row>
    <row r="2" spans="1:12" ht="15" customHeight="1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4.25" customHeight="1">
      <c r="A3" s="77" t="s">
        <v>101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4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4.25" customHeight="1">
      <c r="A5" s="79" t="s">
        <v>102</v>
      </c>
      <c r="B5" s="80" t="s">
        <v>67</v>
      </c>
      <c r="C5" s="79" t="s">
        <v>103</v>
      </c>
      <c r="D5" s="79" t="s">
        <v>104</v>
      </c>
      <c r="E5" s="79" t="s">
        <v>105</v>
      </c>
      <c r="F5" s="79" t="s">
        <v>106</v>
      </c>
      <c r="G5" s="79" t="s">
        <v>107</v>
      </c>
      <c r="H5" s="79"/>
      <c r="I5" s="79"/>
      <c r="J5" s="79"/>
      <c r="K5" s="79"/>
      <c r="L5" s="79"/>
    </row>
    <row r="6" spans="1:12" ht="18" customHeight="1">
      <c r="A6" s="79"/>
      <c r="B6" s="80"/>
      <c r="C6" s="79"/>
      <c r="D6" s="79"/>
      <c r="E6" s="79"/>
      <c r="F6" s="79"/>
      <c r="G6" s="79" t="s">
        <v>108</v>
      </c>
      <c r="H6" s="79" t="s">
        <v>56</v>
      </c>
      <c r="I6" s="79"/>
      <c r="J6" s="79"/>
      <c r="K6" s="79"/>
      <c r="L6" s="79"/>
    </row>
    <row r="7" spans="1:12" ht="81" customHeight="1">
      <c r="A7" s="79"/>
      <c r="B7" s="80"/>
      <c r="C7" s="79"/>
      <c r="D7" s="79"/>
      <c r="E7" s="79"/>
      <c r="F7" s="79"/>
      <c r="G7" s="79"/>
      <c r="H7" s="79" t="s">
        <v>109</v>
      </c>
      <c r="I7" s="79" t="s">
        <v>110</v>
      </c>
      <c r="J7" s="79" t="s">
        <v>111</v>
      </c>
      <c r="K7" s="79" t="s">
        <v>112</v>
      </c>
      <c r="L7" s="79"/>
    </row>
    <row r="8" spans="1:12" ht="66.75" customHeight="1">
      <c r="A8" s="79"/>
      <c r="B8" s="80"/>
      <c r="C8" s="79"/>
      <c r="D8" s="79"/>
      <c r="E8" s="79"/>
      <c r="F8" s="79"/>
      <c r="G8" s="79"/>
      <c r="H8" s="79"/>
      <c r="I8" s="79"/>
      <c r="J8" s="79"/>
      <c r="K8" s="79" t="s">
        <v>113</v>
      </c>
      <c r="L8" s="79" t="s">
        <v>114</v>
      </c>
    </row>
    <row r="9" spans="1:12" ht="11.25" customHeight="1">
      <c r="A9" s="81" t="s">
        <v>115</v>
      </c>
      <c r="B9" s="82" t="s">
        <v>116</v>
      </c>
      <c r="C9" s="83" t="s">
        <v>117</v>
      </c>
      <c r="D9" s="84" t="s">
        <v>118</v>
      </c>
      <c r="E9" s="83" t="s">
        <v>119</v>
      </c>
      <c r="F9" s="83"/>
      <c r="G9" s="83" t="s">
        <v>120</v>
      </c>
      <c r="H9" s="85">
        <v>7</v>
      </c>
      <c r="I9" s="85">
        <v>8</v>
      </c>
      <c r="J9" s="85">
        <v>9</v>
      </c>
      <c r="K9" s="85">
        <v>10</v>
      </c>
      <c r="L9" s="85">
        <v>11</v>
      </c>
    </row>
    <row r="10" spans="1:12" ht="17.25" customHeight="1">
      <c r="A10" s="86" t="s">
        <v>121</v>
      </c>
      <c r="B10" s="87" t="s">
        <v>122</v>
      </c>
      <c r="C10" s="88" t="s">
        <v>123</v>
      </c>
      <c r="D10" s="88"/>
      <c r="E10" s="88"/>
      <c r="F10" s="88"/>
      <c r="G10" s="89">
        <f>G15+G19+G24+G25+G26+G28</f>
        <v>26609439.17</v>
      </c>
      <c r="H10" s="89">
        <v>17858617.44</v>
      </c>
      <c r="I10" s="89">
        <v>3654400</v>
      </c>
      <c r="J10" s="89"/>
      <c r="K10" s="89">
        <v>5249421.73</v>
      </c>
      <c r="L10" s="89"/>
    </row>
    <row r="11" spans="1:12" ht="12.75">
      <c r="A11" s="90"/>
      <c r="B11" s="91" t="s">
        <v>56</v>
      </c>
      <c r="C11" s="92"/>
      <c r="D11" s="92"/>
      <c r="E11" s="92"/>
      <c r="F11" s="92"/>
      <c r="G11" s="93"/>
      <c r="H11" s="93"/>
      <c r="I11" s="93"/>
      <c r="J11" s="93"/>
      <c r="K11" s="93"/>
      <c r="L11" s="93"/>
    </row>
    <row r="12" spans="1:12" ht="17.25" customHeight="1">
      <c r="A12" s="90" t="s">
        <v>124</v>
      </c>
      <c r="B12" s="91" t="s">
        <v>125</v>
      </c>
      <c r="C12" s="92"/>
      <c r="D12" s="92" t="s">
        <v>126</v>
      </c>
      <c r="E12" s="92" t="s">
        <v>127</v>
      </c>
      <c r="F12" s="94" t="s">
        <v>123</v>
      </c>
      <c r="G12" s="93"/>
      <c r="H12" s="94" t="s">
        <v>123</v>
      </c>
      <c r="I12" s="94" t="s">
        <v>123</v>
      </c>
      <c r="J12" s="94" t="s">
        <v>123</v>
      </c>
      <c r="K12" s="93"/>
      <c r="L12" s="94" t="s">
        <v>123</v>
      </c>
    </row>
    <row r="13" spans="1:12" ht="30.75" customHeight="1">
      <c r="A13" s="90" t="s">
        <v>128</v>
      </c>
      <c r="B13" s="95" t="s">
        <v>129</v>
      </c>
      <c r="C13" s="92"/>
      <c r="D13" s="92" t="s">
        <v>126</v>
      </c>
      <c r="E13" s="96" t="s">
        <v>127</v>
      </c>
      <c r="F13" s="94" t="s">
        <v>123</v>
      </c>
      <c r="G13" s="93"/>
      <c r="H13" s="94" t="s">
        <v>123</v>
      </c>
      <c r="I13" s="94" t="s">
        <v>123</v>
      </c>
      <c r="J13" s="94" t="s">
        <v>123</v>
      </c>
      <c r="K13" s="93"/>
      <c r="L13" s="93"/>
    </row>
    <row r="14" spans="1:12" ht="12.75">
      <c r="A14" s="90" t="s">
        <v>130</v>
      </c>
      <c r="B14" s="95" t="s">
        <v>131</v>
      </c>
      <c r="C14" s="92"/>
      <c r="D14" s="92" t="s">
        <v>126</v>
      </c>
      <c r="E14" s="92" t="s">
        <v>132</v>
      </c>
      <c r="F14" s="94" t="s">
        <v>123</v>
      </c>
      <c r="G14" s="93"/>
      <c r="H14" s="94" t="s">
        <v>123</v>
      </c>
      <c r="I14" s="94" t="s">
        <v>123</v>
      </c>
      <c r="J14" s="94" t="s">
        <v>123</v>
      </c>
      <c r="K14" s="93"/>
      <c r="L14" s="93"/>
    </row>
    <row r="15" spans="1:12" ht="12.75">
      <c r="A15" s="97" t="s">
        <v>133</v>
      </c>
      <c r="B15" s="95" t="s">
        <v>134</v>
      </c>
      <c r="C15" s="88" t="s">
        <v>135</v>
      </c>
      <c r="D15" s="92" t="s">
        <v>136</v>
      </c>
      <c r="E15" s="92" t="s">
        <v>132</v>
      </c>
      <c r="F15" s="94" t="s">
        <v>123</v>
      </c>
      <c r="G15" s="93">
        <v>4696421.73</v>
      </c>
      <c r="H15" s="94" t="s">
        <v>123</v>
      </c>
      <c r="I15" s="94" t="s">
        <v>123</v>
      </c>
      <c r="J15" s="94" t="s">
        <v>123</v>
      </c>
      <c r="K15" s="93">
        <v>4696421.73</v>
      </c>
      <c r="L15" s="93"/>
    </row>
    <row r="16" spans="1:12" ht="12.75">
      <c r="A16" s="90" t="s">
        <v>137</v>
      </c>
      <c r="B16" s="95" t="s">
        <v>138</v>
      </c>
      <c r="C16" s="92"/>
      <c r="D16" s="92" t="s">
        <v>126</v>
      </c>
      <c r="E16" s="92" t="s">
        <v>132</v>
      </c>
      <c r="F16" s="94" t="s">
        <v>123</v>
      </c>
      <c r="G16" s="93"/>
      <c r="H16" s="94" t="s">
        <v>123</v>
      </c>
      <c r="I16" s="94" t="s">
        <v>123</v>
      </c>
      <c r="J16" s="94" t="s">
        <v>123</v>
      </c>
      <c r="K16" s="93"/>
      <c r="L16" s="93"/>
    </row>
    <row r="17" spans="1:12" ht="12.75">
      <c r="A17" s="90" t="s">
        <v>139</v>
      </c>
      <c r="B17" s="95" t="s">
        <v>140</v>
      </c>
      <c r="C17" s="92"/>
      <c r="D17" s="92" t="s">
        <v>126</v>
      </c>
      <c r="E17" s="92" t="s">
        <v>132</v>
      </c>
      <c r="F17" s="94" t="s">
        <v>123</v>
      </c>
      <c r="G17" s="93"/>
      <c r="H17" s="94" t="s">
        <v>123</v>
      </c>
      <c r="I17" s="94" t="s">
        <v>123</v>
      </c>
      <c r="J17" s="94" t="s">
        <v>123</v>
      </c>
      <c r="K17" s="93"/>
      <c r="L17" s="93"/>
    </row>
    <row r="18" spans="1:12" ht="30" customHeight="1">
      <c r="A18" s="90" t="s">
        <v>141</v>
      </c>
      <c r="B18" s="95" t="s">
        <v>142</v>
      </c>
      <c r="C18" s="92"/>
      <c r="D18" s="92" t="s">
        <v>126</v>
      </c>
      <c r="E18" s="92" t="s">
        <v>143</v>
      </c>
      <c r="F18" s="94" t="s">
        <v>123</v>
      </c>
      <c r="G18" s="93"/>
      <c r="H18" s="94" t="s">
        <v>123</v>
      </c>
      <c r="I18" s="94" t="s">
        <v>123</v>
      </c>
      <c r="J18" s="94" t="s">
        <v>123</v>
      </c>
      <c r="K18" s="93"/>
      <c r="L18" s="93"/>
    </row>
    <row r="19" spans="1:12" ht="27" customHeight="1">
      <c r="A19" s="90" t="s">
        <v>144</v>
      </c>
      <c r="B19" s="95" t="s">
        <v>145</v>
      </c>
      <c r="C19" s="92" t="s">
        <v>146</v>
      </c>
      <c r="D19" s="92" t="s">
        <v>136</v>
      </c>
      <c r="E19" s="92" t="s">
        <v>147</v>
      </c>
      <c r="F19" s="94" t="s">
        <v>123</v>
      </c>
      <c r="G19" s="93">
        <v>400000</v>
      </c>
      <c r="H19" s="94" t="s">
        <v>123</v>
      </c>
      <c r="I19" s="94" t="s">
        <v>123</v>
      </c>
      <c r="J19" s="94" t="s">
        <v>123</v>
      </c>
      <c r="K19" s="93">
        <v>400000</v>
      </c>
      <c r="L19" s="93"/>
    </row>
    <row r="20" spans="1:12" ht="18" customHeight="1">
      <c r="A20" s="90" t="s">
        <v>148</v>
      </c>
      <c r="B20" s="95" t="s">
        <v>149</v>
      </c>
      <c r="C20" s="92"/>
      <c r="D20" s="92" t="s">
        <v>126</v>
      </c>
      <c r="E20" s="92" t="s">
        <v>147</v>
      </c>
      <c r="F20" s="94" t="s">
        <v>123</v>
      </c>
      <c r="G20" s="93"/>
      <c r="H20" s="94" t="s">
        <v>123</v>
      </c>
      <c r="I20" s="94" t="s">
        <v>123</v>
      </c>
      <c r="J20" s="94" t="s">
        <v>123</v>
      </c>
      <c r="K20" s="93"/>
      <c r="L20" s="93"/>
    </row>
    <row r="21" spans="1:12" ht="47.25" customHeight="1">
      <c r="A21" s="90" t="s">
        <v>150</v>
      </c>
      <c r="B21" s="95" t="s">
        <v>151</v>
      </c>
      <c r="C21" s="92"/>
      <c r="D21" s="92" t="s">
        <v>126</v>
      </c>
      <c r="E21" s="92" t="s">
        <v>147</v>
      </c>
      <c r="F21" s="94" t="s">
        <v>123</v>
      </c>
      <c r="G21" s="93"/>
      <c r="H21" s="94" t="s">
        <v>123</v>
      </c>
      <c r="I21" s="94" t="s">
        <v>123</v>
      </c>
      <c r="J21" s="94" t="s">
        <v>123</v>
      </c>
      <c r="K21" s="93"/>
      <c r="L21" s="93"/>
    </row>
    <row r="22" spans="1:12" ht="26.25" customHeight="1">
      <c r="A22" s="90" t="s">
        <v>152</v>
      </c>
      <c r="B22" s="95" t="s">
        <v>153</v>
      </c>
      <c r="C22" s="92"/>
      <c r="D22" s="92" t="s">
        <v>126</v>
      </c>
      <c r="E22" s="92" t="s">
        <v>147</v>
      </c>
      <c r="F22" s="94" t="s">
        <v>123</v>
      </c>
      <c r="G22" s="93"/>
      <c r="H22" s="94" t="s">
        <v>123</v>
      </c>
      <c r="I22" s="94" t="s">
        <v>123</v>
      </c>
      <c r="J22" s="94" t="s">
        <v>123</v>
      </c>
      <c r="K22" s="93"/>
      <c r="L22" s="93"/>
    </row>
    <row r="23" spans="1:12" ht="16.5" customHeight="1">
      <c r="A23" s="90" t="s">
        <v>154</v>
      </c>
      <c r="B23" s="95" t="s">
        <v>155</v>
      </c>
      <c r="C23" s="92"/>
      <c r="D23" s="92"/>
      <c r="E23" s="92"/>
      <c r="F23" s="94" t="s">
        <v>123</v>
      </c>
      <c r="G23" s="93"/>
      <c r="H23" s="93"/>
      <c r="I23" s="93"/>
      <c r="J23" s="93"/>
      <c r="K23" s="93"/>
      <c r="L23" s="93"/>
    </row>
    <row r="24" spans="1:12" ht="12.75">
      <c r="A24" s="90" t="s">
        <v>156</v>
      </c>
      <c r="B24" s="95" t="s">
        <v>157</v>
      </c>
      <c r="C24" s="92" t="s">
        <v>158</v>
      </c>
      <c r="D24" s="92" t="s">
        <v>159</v>
      </c>
      <c r="E24" s="92" t="s">
        <v>132</v>
      </c>
      <c r="F24" s="94" t="s">
        <v>123</v>
      </c>
      <c r="G24" s="93">
        <v>14300969.07</v>
      </c>
      <c r="H24" s="94">
        <v>14300969.07</v>
      </c>
      <c r="I24" s="94" t="s">
        <v>123</v>
      </c>
      <c r="J24" s="94" t="s">
        <v>123</v>
      </c>
      <c r="K24" s="94" t="s">
        <v>123</v>
      </c>
      <c r="L24" s="94" t="s">
        <v>123</v>
      </c>
    </row>
    <row r="25" spans="1:12" ht="12.75">
      <c r="A25" s="90" t="s">
        <v>160</v>
      </c>
      <c r="B25" s="95" t="s">
        <v>161</v>
      </c>
      <c r="C25" s="92" t="s">
        <v>162</v>
      </c>
      <c r="D25" s="92" t="s">
        <v>163</v>
      </c>
      <c r="E25" s="92" t="s">
        <v>132</v>
      </c>
      <c r="F25" s="94" t="s">
        <v>123</v>
      </c>
      <c r="G25" s="93">
        <v>3404648.37</v>
      </c>
      <c r="H25" s="93">
        <v>3404648.37</v>
      </c>
      <c r="I25" s="94" t="s">
        <v>123</v>
      </c>
      <c r="J25" s="94" t="s">
        <v>123</v>
      </c>
      <c r="K25" s="94" t="s">
        <v>123</v>
      </c>
      <c r="L25" s="94" t="s">
        <v>123</v>
      </c>
    </row>
    <row r="26" spans="1:12" ht="12.75">
      <c r="A26" s="90" t="s">
        <v>164</v>
      </c>
      <c r="B26" s="95" t="s">
        <v>110</v>
      </c>
      <c r="C26" s="92" t="s">
        <v>165</v>
      </c>
      <c r="D26" s="92" t="s">
        <v>166</v>
      </c>
      <c r="E26" s="92" t="s">
        <v>147</v>
      </c>
      <c r="F26" s="94" t="s">
        <v>123</v>
      </c>
      <c r="G26" s="93">
        <v>3654400</v>
      </c>
      <c r="H26" s="94" t="s">
        <v>123</v>
      </c>
      <c r="I26" s="93">
        <v>3654400</v>
      </c>
      <c r="J26" s="93"/>
      <c r="K26" s="94" t="s">
        <v>123</v>
      </c>
      <c r="L26" s="94" t="s">
        <v>123</v>
      </c>
    </row>
    <row r="27" spans="1:12" ht="12.75">
      <c r="A27" s="90"/>
      <c r="B27" s="95" t="s">
        <v>56</v>
      </c>
      <c r="C27" s="92"/>
      <c r="D27" s="92"/>
      <c r="E27" s="92"/>
      <c r="F27" s="92"/>
      <c r="G27" s="93"/>
      <c r="H27" s="93"/>
      <c r="I27" s="93"/>
      <c r="J27" s="93"/>
      <c r="K27" s="93"/>
      <c r="L27" s="93"/>
    </row>
    <row r="28" spans="1:12" ht="12.75">
      <c r="A28" s="90"/>
      <c r="B28" s="95" t="s">
        <v>167</v>
      </c>
      <c r="C28" s="92" t="s">
        <v>168</v>
      </c>
      <c r="D28" s="92" t="s">
        <v>136</v>
      </c>
      <c r="E28" s="92" t="s">
        <v>132</v>
      </c>
      <c r="F28" s="92"/>
      <c r="G28" s="93">
        <v>153000</v>
      </c>
      <c r="H28" s="93">
        <v>0</v>
      </c>
      <c r="I28" s="93"/>
      <c r="J28" s="93"/>
      <c r="K28" s="93">
        <v>153000</v>
      </c>
      <c r="L28" s="93"/>
    </row>
    <row r="29" spans="1:12" ht="12.75">
      <c r="A29" s="90"/>
      <c r="B29" s="95"/>
      <c r="C29" s="92"/>
      <c r="D29" s="92"/>
      <c r="E29" s="92"/>
      <c r="F29" s="92"/>
      <c r="G29" s="93"/>
      <c r="H29" s="93"/>
      <c r="I29" s="93"/>
      <c r="J29" s="93"/>
      <c r="K29" s="93"/>
      <c r="L29" s="93"/>
    </row>
    <row r="30" spans="1:12" ht="12.75">
      <c r="A30" s="86" t="s">
        <v>169</v>
      </c>
      <c r="B30" s="87" t="s">
        <v>170</v>
      </c>
      <c r="C30" s="88"/>
      <c r="D30" s="88"/>
      <c r="E30" s="88"/>
      <c r="F30" s="88"/>
      <c r="G30" s="89">
        <f aca="true" t="shared" si="0" ref="G30:L30">G47+G53+G66+G69+G80+G93+G99+G104</f>
        <v>26610304.98</v>
      </c>
      <c r="H30" s="89">
        <f t="shared" si="0"/>
        <v>17706483.25</v>
      </c>
      <c r="I30" s="89">
        <v>3654400</v>
      </c>
      <c r="J30" s="89">
        <f t="shared" si="0"/>
        <v>0</v>
      </c>
      <c r="K30" s="89">
        <f t="shared" si="0"/>
        <v>5249421.73</v>
      </c>
      <c r="L30" s="89">
        <f t="shared" si="0"/>
        <v>0</v>
      </c>
    </row>
    <row r="31" spans="1:12" ht="12.75">
      <c r="A31" s="90"/>
      <c r="B31" s="91" t="s">
        <v>56</v>
      </c>
      <c r="C31" s="92"/>
      <c r="D31" s="92"/>
      <c r="E31" s="92"/>
      <c r="F31" s="92"/>
      <c r="G31" s="93"/>
      <c r="H31" s="93"/>
      <c r="I31" s="93"/>
      <c r="J31" s="93"/>
      <c r="K31" s="93"/>
      <c r="L31" s="93"/>
    </row>
    <row r="32" spans="1:12" ht="12.75">
      <c r="A32" s="90" t="s">
        <v>171</v>
      </c>
      <c r="B32" s="95" t="s">
        <v>172</v>
      </c>
      <c r="C32" s="92" t="s">
        <v>158</v>
      </c>
      <c r="D32" s="98" t="s">
        <v>159</v>
      </c>
      <c r="E32" s="98" t="s">
        <v>173</v>
      </c>
      <c r="F32" s="98" t="s">
        <v>174</v>
      </c>
      <c r="G32" s="93">
        <v>10877856.43</v>
      </c>
      <c r="H32" s="93">
        <v>10877856.43</v>
      </c>
      <c r="I32" s="93"/>
      <c r="J32" s="93"/>
      <c r="K32" s="93"/>
      <c r="L32" s="93"/>
    </row>
    <row r="33" spans="1:12" ht="12.75">
      <c r="A33" s="90" t="s">
        <v>175</v>
      </c>
      <c r="B33" s="95" t="s">
        <v>172</v>
      </c>
      <c r="C33" s="92" t="s">
        <v>162</v>
      </c>
      <c r="D33" s="98" t="s">
        <v>163</v>
      </c>
      <c r="E33" s="98" t="s">
        <v>173</v>
      </c>
      <c r="F33" s="98" t="s">
        <v>174</v>
      </c>
      <c r="G33" s="93">
        <v>372811</v>
      </c>
      <c r="H33" s="93">
        <v>372811</v>
      </c>
      <c r="I33" s="93"/>
      <c r="J33" s="93"/>
      <c r="K33" s="93"/>
      <c r="L33" s="93"/>
    </row>
    <row r="34" spans="1:12" ht="12.75">
      <c r="A34" s="90" t="s">
        <v>175</v>
      </c>
      <c r="B34" s="95" t="s">
        <v>172</v>
      </c>
      <c r="C34" s="92" t="s">
        <v>162</v>
      </c>
      <c r="D34" s="98" t="s">
        <v>176</v>
      </c>
      <c r="E34" s="98" t="s">
        <v>177</v>
      </c>
      <c r="F34" s="98" t="s">
        <v>178</v>
      </c>
      <c r="G34" s="93">
        <v>865.81</v>
      </c>
      <c r="H34" s="93">
        <v>865.81</v>
      </c>
      <c r="I34" s="93"/>
      <c r="J34" s="93"/>
      <c r="K34" s="93"/>
      <c r="L34" s="93"/>
    </row>
    <row r="35" spans="1:12" ht="12.75">
      <c r="A35" s="90" t="s">
        <v>171</v>
      </c>
      <c r="B35" s="95" t="s">
        <v>172</v>
      </c>
      <c r="C35" s="92" t="s">
        <v>162</v>
      </c>
      <c r="D35" s="98" t="s">
        <v>163</v>
      </c>
      <c r="E35" s="98" t="s">
        <v>177</v>
      </c>
      <c r="F35" s="98" t="s">
        <v>178</v>
      </c>
      <c r="G35" s="93">
        <v>112589</v>
      </c>
      <c r="H35" s="93">
        <v>112589</v>
      </c>
      <c r="I35" s="93"/>
      <c r="J35" s="93"/>
      <c r="K35" s="93"/>
      <c r="L35" s="93"/>
    </row>
    <row r="36" spans="1:12" ht="12.75">
      <c r="A36" s="90" t="s">
        <v>171</v>
      </c>
      <c r="B36" s="95" t="s">
        <v>172</v>
      </c>
      <c r="C36" s="92" t="s">
        <v>158</v>
      </c>
      <c r="D36" s="98" t="s">
        <v>159</v>
      </c>
      <c r="E36" s="98" t="s">
        <v>177</v>
      </c>
      <c r="F36" s="98" t="s">
        <v>178</v>
      </c>
      <c r="G36" s="93">
        <v>3285112.64</v>
      </c>
      <c r="H36" s="93">
        <v>3285112.64</v>
      </c>
      <c r="I36" s="93"/>
      <c r="J36" s="93"/>
      <c r="K36" s="93"/>
      <c r="L36" s="93"/>
    </row>
    <row r="37" spans="1:12" ht="15" customHeight="1">
      <c r="A37" s="90" t="s">
        <v>171</v>
      </c>
      <c r="B37" s="95" t="s">
        <v>172</v>
      </c>
      <c r="C37" s="92" t="s">
        <v>162</v>
      </c>
      <c r="D37" s="98" t="s">
        <v>163</v>
      </c>
      <c r="E37" s="98" t="s">
        <v>179</v>
      </c>
      <c r="F37" s="98" t="s">
        <v>180</v>
      </c>
      <c r="G37" s="93">
        <v>56200</v>
      </c>
      <c r="H37" s="93">
        <v>56200</v>
      </c>
      <c r="I37" s="93"/>
      <c r="J37" s="93"/>
      <c r="K37" s="93"/>
      <c r="L37" s="93"/>
    </row>
    <row r="38" spans="1:12" ht="12.75">
      <c r="A38" s="90" t="s">
        <v>171</v>
      </c>
      <c r="B38" s="95" t="s">
        <v>172</v>
      </c>
      <c r="C38" s="92"/>
      <c r="D38" s="98"/>
      <c r="E38" s="98" t="s">
        <v>181</v>
      </c>
      <c r="F38" s="98" t="s">
        <v>180</v>
      </c>
      <c r="G38" s="93"/>
      <c r="H38" s="93"/>
      <c r="I38" s="93"/>
      <c r="J38" s="93"/>
      <c r="K38" s="93"/>
      <c r="L38" s="93"/>
    </row>
    <row r="39" spans="1:12" ht="12.75">
      <c r="A39" s="90" t="s">
        <v>171</v>
      </c>
      <c r="B39" s="95" t="s">
        <v>172</v>
      </c>
      <c r="C39" s="92" t="s">
        <v>162</v>
      </c>
      <c r="D39" s="98" t="s">
        <v>163</v>
      </c>
      <c r="E39" s="98" t="s">
        <v>182</v>
      </c>
      <c r="F39" s="98" t="s">
        <v>180</v>
      </c>
      <c r="G39" s="93">
        <v>1328420.57</v>
      </c>
      <c r="H39" s="93">
        <v>1328420.57</v>
      </c>
      <c r="I39" s="93"/>
      <c r="J39" s="93"/>
      <c r="K39" s="93"/>
      <c r="L39" s="93"/>
    </row>
    <row r="40" spans="1:12" ht="12.75">
      <c r="A40" s="90" t="s">
        <v>171</v>
      </c>
      <c r="B40" s="95" t="s">
        <v>172</v>
      </c>
      <c r="C40" s="92"/>
      <c r="D40" s="98"/>
      <c r="E40" s="98" t="s">
        <v>183</v>
      </c>
      <c r="F40" s="98" t="s">
        <v>180</v>
      </c>
      <c r="G40" s="93"/>
      <c r="H40" s="93"/>
      <c r="I40" s="93"/>
      <c r="J40" s="93"/>
      <c r="K40" s="93"/>
      <c r="L40" s="93"/>
    </row>
    <row r="41" spans="1:12" ht="12.75">
      <c r="A41" s="90" t="s">
        <v>171</v>
      </c>
      <c r="B41" s="95" t="s">
        <v>172</v>
      </c>
      <c r="C41" s="92" t="s">
        <v>162</v>
      </c>
      <c r="D41" s="98" t="s">
        <v>163</v>
      </c>
      <c r="E41" s="98" t="s">
        <v>184</v>
      </c>
      <c r="F41" s="98" t="s">
        <v>180</v>
      </c>
      <c r="G41" s="93">
        <v>398774.54</v>
      </c>
      <c r="H41" s="93">
        <v>398774.54</v>
      </c>
      <c r="I41" s="93"/>
      <c r="J41" s="93"/>
      <c r="K41" s="93"/>
      <c r="L41" s="93"/>
    </row>
    <row r="42" spans="1:12" ht="12.75">
      <c r="A42" s="90" t="s">
        <v>171</v>
      </c>
      <c r="B42" s="95" t="s">
        <v>172</v>
      </c>
      <c r="C42" s="92" t="s">
        <v>162</v>
      </c>
      <c r="D42" s="98" t="s">
        <v>163</v>
      </c>
      <c r="E42" s="98" t="s">
        <v>185</v>
      </c>
      <c r="F42" s="98" t="s">
        <v>180</v>
      </c>
      <c r="G42" s="93">
        <v>189000</v>
      </c>
      <c r="H42" s="93">
        <v>189000</v>
      </c>
      <c r="I42" s="93"/>
      <c r="J42" s="93"/>
      <c r="K42" s="93"/>
      <c r="L42" s="93"/>
    </row>
    <row r="43" spans="1:12" ht="12.75">
      <c r="A43" s="90" t="s">
        <v>171</v>
      </c>
      <c r="B43" s="95" t="s">
        <v>172</v>
      </c>
      <c r="C43" s="92" t="s">
        <v>162</v>
      </c>
      <c r="D43" s="98" t="s">
        <v>163</v>
      </c>
      <c r="E43" s="98" t="s">
        <v>186</v>
      </c>
      <c r="F43" s="98" t="s">
        <v>187</v>
      </c>
      <c r="G43" s="93">
        <v>169524</v>
      </c>
      <c r="H43" s="93">
        <v>169524</v>
      </c>
      <c r="I43" s="93"/>
      <c r="J43" s="93"/>
      <c r="K43" s="93"/>
      <c r="L43" s="93"/>
    </row>
    <row r="44" spans="1:12" ht="12.75">
      <c r="A44" s="90" t="s">
        <v>171</v>
      </c>
      <c r="B44" s="95" t="s">
        <v>172</v>
      </c>
      <c r="C44" s="92"/>
      <c r="D44" s="98"/>
      <c r="E44" s="98" t="s">
        <v>188</v>
      </c>
      <c r="F44" s="98" t="s">
        <v>180</v>
      </c>
      <c r="G44" s="93"/>
      <c r="H44" s="93"/>
      <c r="I44" s="93"/>
      <c r="J44" s="93"/>
      <c r="K44" s="93"/>
      <c r="L44" s="93"/>
    </row>
    <row r="45" spans="1:12" ht="12.75">
      <c r="A45" s="90" t="s">
        <v>189</v>
      </c>
      <c r="B45" s="95" t="s">
        <v>172</v>
      </c>
      <c r="C45" s="92" t="s">
        <v>158</v>
      </c>
      <c r="D45" s="98" t="s">
        <v>159</v>
      </c>
      <c r="E45" s="98" t="s">
        <v>190</v>
      </c>
      <c r="F45" s="98" t="s">
        <v>180</v>
      </c>
      <c r="G45" s="93">
        <v>138000</v>
      </c>
      <c r="H45" s="93">
        <v>138000</v>
      </c>
      <c r="I45" s="93"/>
      <c r="J45" s="93"/>
      <c r="K45" s="93"/>
      <c r="L45" s="93"/>
    </row>
    <row r="46" spans="1:12" s="99" customFormat="1" ht="12.75">
      <c r="A46" s="90" t="s">
        <v>171</v>
      </c>
      <c r="B46" s="95" t="s">
        <v>172</v>
      </c>
      <c r="C46" s="92" t="s">
        <v>162</v>
      </c>
      <c r="D46" s="98" t="s">
        <v>163</v>
      </c>
      <c r="E46" s="98" t="s">
        <v>190</v>
      </c>
      <c r="F46" s="98" t="s">
        <v>180</v>
      </c>
      <c r="G46" s="93">
        <v>777329.26</v>
      </c>
      <c r="H46" s="93">
        <v>777329.26</v>
      </c>
      <c r="I46" s="93"/>
      <c r="J46" s="93"/>
      <c r="K46" s="93"/>
      <c r="L46" s="93"/>
    </row>
    <row r="47" spans="1:12" ht="12.75">
      <c r="A47" s="86"/>
      <c r="B47" s="100" t="s">
        <v>191</v>
      </c>
      <c r="C47" s="88"/>
      <c r="D47" s="101"/>
      <c r="E47" s="88"/>
      <c r="F47" s="88"/>
      <c r="G47" s="89">
        <f aca="true" t="shared" si="1" ref="G47:L47">SUM(G32:G46)</f>
        <v>17706483.25</v>
      </c>
      <c r="H47" s="89">
        <f t="shared" si="1"/>
        <v>17706483.25</v>
      </c>
      <c r="I47" s="89">
        <f t="shared" si="1"/>
        <v>0</v>
      </c>
      <c r="J47" s="89">
        <f t="shared" si="1"/>
        <v>0</v>
      </c>
      <c r="K47" s="89">
        <f t="shared" si="1"/>
        <v>0</v>
      </c>
      <c r="L47" s="89">
        <f t="shared" si="1"/>
        <v>0</v>
      </c>
    </row>
    <row r="48" spans="1:12" ht="12.75">
      <c r="A48" s="90" t="s">
        <v>192</v>
      </c>
      <c r="B48" s="91" t="s">
        <v>110</v>
      </c>
      <c r="C48" s="92"/>
      <c r="D48" s="92"/>
      <c r="E48" s="92" t="s">
        <v>184</v>
      </c>
      <c r="F48" s="92" t="s">
        <v>180</v>
      </c>
      <c r="G48" s="93"/>
      <c r="H48" s="93"/>
      <c r="I48" s="93"/>
      <c r="J48" s="93"/>
      <c r="K48" s="93"/>
      <c r="L48" s="93"/>
    </row>
    <row r="49" spans="1:12" ht="12.75">
      <c r="A49" s="90" t="s">
        <v>192</v>
      </c>
      <c r="B49" s="91" t="s">
        <v>110</v>
      </c>
      <c r="C49" s="92" t="s">
        <v>165</v>
      </c>
      <c r="D49" s="92" t="s">
        <v>166</v>
      </c>
      <c r="E49" s="92" t="s">
        <v>184</v>
      </c>
      <c r="F49" s="92" t="s">
        <v>193</v>
      </c>
      <c r="G49" s="93">
        <v>3654400</v>
      </c>
      <c r="H49" s="93">
        <v>0</v>
      </c>
      <c r="I49" s="93">
        <v>3654400</v>
      </c>
      <c r="J49" s="93"/>
      <c r="K49" s="93"/>
      <c r="L49" s="93"/>
    </row>
    <row r="50" spans="1:12" ht="12.75">
      <c r="A50" s="90" t="s">
        <v>192</v>
      </c>
      <c r="B50" s="91" t="s">
        <v>110</v>
      </c>
      <c r="C50" s="92"/>
      <c r="D50" s="92"/>
      <c r="E50" s="92" t="s">
        <v>185</v>
      </c>
      <c r="F50" s="92" t="s">
        <v>180</v>
      </c>
      <c r="G50" s="93"/>
      <c r="H50" s="93"/>
      <c r="I50" s="93"/>
      <c r="J50" s="93"/>
      <c r="K50" s="93"/>
      <c r="L50" s="93"/>
    </row>
    <row r="51" spans="1:12" ht="12.75">
      <c r="A51" s="90" t="s">
        <v>192</v>
      </c>
      <c r="B51" s="91" t="s">
        <v>110</v>
      </c>
      <c r="C51" s="92"/>
      <c r="D51" s="92"/>
      <c r="E51" s="92" t="s">
        <v>188</v>
      </c>
      <c r="F51" s="92" t="s">
        <v>180</v>
      </c>
      <c r="G51" s="93"/>
      <c r="H51" s="93"/>
      <c r="I51" s="93"/>
      <c r="J51" s="93"/>
      <c r="K51" s="93"/>
      <c r="L51" s="93"/>
    </row>
    <row r="52" spans="1:12" s="99" customFormat="1" ht="12.75">
      <c r="A52" s="90" t="s">
        <v>192</v>
      </c>
      <c r="B52" s="91" t="s">
        <v>110</v>
      </c>
      <c r="C52" s="92"/>
      <c r="D52" s="92"/>
      <c r="E52" s="92" t="s">
        <v>190</v>
      </c>
      <c r="F52" s="92" t="s">
        <v>180</v>
      </c>
      <c r="G52" s="93"/>
      <c r="H52" s="93"/>
      <c r="I52" s="93"/>
      <c r="J52" s="93"/>
      <c r="K52" s="93"/>
      <c r="L52" s="93"/>
    </row>
    <row r="53" spans="1:12" s="99" customFormat="1" ht="12.75">
      <c r="A53" s="86"/>
      <c r="B53" s="100" t="s">
        <v>191</v>
      </c>
      <c r="C53" s="88"/>
      <c r="D53" s="101"/>
      <c r="E53" s="88"/>
      <c r="F53" s="88"/>
      <c r="G53" s="89">
        <f aca="true" t="shared" si="2" ref="G53:L53">SUM(G48:G52)</f>
        <v>3654400</v>
      </c>
      <c r="H53" s="89">
        <f t="shared" si="2"/>
        <v>0</v>
      </c>
      <c r="I53" s="89">
        <f t="shared" si="2"/>
        <v>3654400</v>
      </c>
      <c r="J53" s="89">
        <f t="shared" si="2"/>
        <v>0</v>
      </c>
      <c r="K53" s="89">
        <f t="shared" si="2"/>
        <v>0</v>
      </c>
      <c r="L53" s="89">
        <f t="shared" si="2"/>
        <v>0</v>
      </c>
    </row>
    <row r="54" spans="1:12" s="99" customFormat="1" ht="12.75">
      <c r="A54" s="90" t="s">
        <v>194</v>
      </c>
      <c r="B54" s="95" t="s">
        <v>195</v>
      </c>
      <c r="C54" s="88"/>
      <c r="D54" s="98" t="s">
        <v>126</v>
      </c>
      <c r="E54" s="92" t="s">
        <v>173</v>
      </c>
      <c r="F54" s="92" t="s">
        <v>174</v>
      </c>
      <c r="G54" s="93"/>
      <c r="H54" s="93"/>
      <c r="I54" s="93"/>
      <c r="J54" s="93"/>
      <c r="K54" s="93"/>
      <c r="L54" s="93"/>
    </row>
    <row r="55" spans="1:12" s="99" customFormat="1" ht="12.75">
      <c r="A55" s="90" t="s">
        <v>194</v>
      </c>
      <c r="B55" s="95" t="s">
        <v>195</v>
      </c>
      <c r="C55" s="88"/>
      <c r="D55" s="98" t="s">
        <v>126</v>
      </c>
      <c r="E55" s="92" t="s">
        <v>196</v>
      </c>
      <c r="F55" s="92" t="s">
        <v>197</v>
      </c>
      <c r="G55" s="93"/>
      <c r="H55" s="93"/>
      <c r="I55" s="93"/>
      <c r="J55" s="93"/>
      <c r="K55" s="93"/>
      <c r="L55" s="93"/>
    </row>
    <row r="56" spans="1:12" s="99" customFormat="1" ht="12.75">
      <c r="A56" s="90" t="s">
        <v>194</v>
      </c>
      <c r="B56" s="95" t="s">
        <v>195</v>
      </c>
      <c r="C56" s="88"/>
      <c r="D56" s="98" t="s">
        <v>126</v>
      </c>
      <c r="E56" s="92" t="s">
        <v>177</v>
      </c>
      <c r="F56" s="92" t="s">
        <v>178</v>
      </c>
      <c r="G56" s="93"/>
      <c r="H56" s="93"/>
      <c r="I56" s="93"/>
      <c r="J56" s="93"/>
      <c r="K56" s="93"/>
      <c r="L56" s="93"/>
    </row>
    <row r="57" spans="1:12" s="99" customFormat="1" ht="12.75">
      <c r="A57" s="90" t="s">
        <v>194</v>
      </c>
      <c r="B57" s="95" t="s">
        <v>195</v>
      </c>
      <c r="C57" s="88"/>
      <c r="D57" s="98" t="s">
        <v>126</v>
      </c>
      <c r="E57" s="92" t="s">
        <v>179</v>
      </c>
      <c r="F57" s="92" t="s">
        <v>180</v>
      </c>
      <c r="G57" s="93"/>
      <c r="H57" s="93"/>
      <c r="I57" s="93"/>
      <c r="J57" s="93"/>
      <c r="K57" s="93"/>
      <c r="L57" s="93"/>
    </row>
    <row r="58" spans="1:12" s="99" customFormat="1" ht="12.75">
      <c r="A58" s="90" t="s">
        <v>194</v>
      </c>
      <c r="B58" s="95" t="s">
        <v>195</v>
      </c>
      <c r="C58" s="88"/>
      <c r="D58" s="98" t="s">
        <v>126</v>
      </c>
      <c r="E58" s="92" t="s">
        <v>181</v>
      </c>
      <c r="F58" s="92" t="s">
        <v>180</v>
      </c>
      <c r="G58" s="93"/>
      <c r="H58" s="93"/>
      <c r="I58" s="93"/>
      <c r="J58" s="93"/>
      <c r="K58" s="93"/>
      <c r="L58" s="93"/>
    </row>
    <row r="59" spans="1:12" s="99" customFormat="1" ht="12.75">
      <c r="A59" s="90" t="s">
        <v>194</v>
      </c>
      <c r="B59" s="95" t="s">
        <v>195</v>
      </c>
      <c r="C59" s="88"/>
      <c r="D59" s="98" t="s">
        <v>126</v>
      </c>
      <c r="E59" s="92" t="s">
        <v>182</v>
      </c>
      <c r="F59" s="92" t="s">
        <v>180</v>
      </c>
      <c r="G59" s="93"/>
      <c r="H59" s="93"/>
      <c r="I59" s="93"/>
      <c r="J59" s="93"/>
      <c r="K59" s="93"/>
      <c r="L59" s="93"/>
    </row>
    <row r="60" spans="1:12" s="99" customFormat="1" ht="12.75">
      <c r="A60" s="90" t="s">
        <v>194</v>
      </c>
      <c r="B60" s="95" t="s">
        <v>195</v>
      </c>
      <c r="C60" s="88"/>
      <c r="D60" s="98" t="s">
        <v>126</v>
      </c>
      <c r="E60" s="92" t="s">
        <v>183</v>
      </c>
      <c r="F60" s="92" t="s">
        <v>180</v>
      </c>
      <c r="G60" s="93"/>
      <c r="H60" s="93"/>
      <c r="I60" s="93"/>
      <c r="J60" s="93"/>
      <c r="K60" s="93"/>
      <c r="L60" s="93"/>
    </row>
    <row r="61" spans="1:12" s="99" customFormat="1" ht="12.75">
      <c r="A61" s="90" t="s">
        <v>194</v>
      </c>
      <c r="B61" s="95" t="s">
        <v>195</v>
      </c>
      <c r="C61" s="88"/>
      <c r="D61" s="98" t="s">
        <v>126</v>
      </c>
      <c r="E61" s="92" t="s">
        <v>184</v>
      </c>
      <c r="F61" s="92" t="s">
        <v>180</v>
      </c>
      <c r="G61" s="93"/>
      <c r="H61" s="93"/>
      <c r="I61" s="93"/>
      <c r="J61" s="93"/>
      <c r="K61" s="93"/>
      <c r="L61" s="93"/>
    </row>
    <row r="62" spans="1:12" s="99" customFormat="1" ht="12.75">
      <c r="A62" s="90" t="s">
        <v>194</v>
      </c>
      <c r="B62" s="95" t="s">
        <v>195</v>
      </c>
      <c r="C62" s="88"/>
      <c r="D62" s="98" t="s">
        <v>126</v>
      </c>
      <c r="E62" s="92" t="s">
        <v>185</v>
      </c>
      <c r="F62" s="92" t="s">
        <v>180</v>
      </c>
      <c r="G62" s="93"/>
      <c r="H62" s="93"/>
      <c r="I62" s="93"/>
      <c r="J62" s="93"/>
      <c r="K62" s="93"/>
      <c r="L62" s="93"/>
    </row>
    <row r="63" spans="1:12" s="99" customFormat="1" ht="12.75">
      <c r="A63" s="90" t="s">
        <v>194</v>
      </c>
      <c r="B63" s="95" t="s">
        <v>195</v>
      </c>
      <c r="C63" s="88"/>
      <c r="D63" s="98" t="s">
        <v>126</v>
      </c>
      <c r="E63" s="92" t="s">
        <v>186</v>
      </c>
      <c r="F63" s="92" t="s">
        <v>180</v>
      </c>
      <c r="G63" s="93"/>
      <c r="H63" s="93"/>
      <c r="I63" s="93"/>
      <c r="J63" s="93"/>
      <c r="K63" s="93"/>
      <c r="L63" s="93"/>
    </row>
    <row r="64" spans="1:12" s="99" customFormat="1" ht="12.75">
      <c r="A64" s="90" t="s">
        <v>194</v>
      </c>
      <c r="B64" s="95" t="s">
        <v>195</v>
      </c>
      <c r="C64" s="88"/>
      <c r="D64" s="98" t="s">
        <v>126</v>
      </c>
      <c r="E64" s="92" t="s">
        <v>188</v>
      </c>
      <c r="F64" s="92" t="s">
        <v>180</v>
      </c>
      <c r="G64" s="93"/>
      <c r="H64" s="93"/>
      <c r="I64" s="93"/>
      <c r="J64" s="93"/>
      <c r="K64" s="93"/>
      <c r="L64" s="93"/>
    </row>
    <row r="65" spans="1:12" s="99" customFormat="1" ht="12.75">
      <c r="A65" s="90" t="s">
        <v>194</v>
      </c>
      <c r="B65" s="95" t="s">
        <v>195</v>
      </c>
      <c r="C65" s="88"/>
      <c r="D65" s="98" t="s">
        <v>126</v>
      </c>
      <c r="E65" s="92" t="s">
        <v>190</v>
      </c>
      <c r="F65" s="92" t="s">
        <v>180</v>
      </c>
      <c r="G65" s="93"/>
      <c r="H65" s="93"/>
      <c r="I65" s="93"/>
      <c r="J65" s="93"/>
      <c r="K65" s="93"/>
      <c r="L65" s="93"/>
    </row>
    <row r="66" spans="1:12" s="99" customFormat="1" ht="12.75">
      <c r="A66" s="86"/>
      <c r="B66" s="100" t="s">
        <v>191</v>
      </c>
      <c r="C66" s="88"/>
      <c r="D66" s="101"/>
      <c r="E66" s="88"/>
      <c r="F66" s="88"/>
      <c r="G66" s="89">
        <f aca="true" t="shared" si="3" ref="G66:L66">SUM(G54:G65)</f>
        <v>0</v>
      </c>
      <c r="H66" s="89">
        <f t="shared" si="3"/>
        <v>0</v>
      </c>
      <c r="I66" s="89">
        <f t="shared" si="3"/>
        <v>0</v>
      </c>
      <c r="J66" s="89">
        <f t="shared" si="3"/>
        <v>0</v>
      </c>
      <c r="K66" s="89">
        <f t="shared" si="3"/>
        <v>0</v>
      </c>
      <c r="L66" s="89">
        <f t="shared" si="3"/>
        <v>0</v>
      </c>
    </row>
    <row r="67" spans="1:12" s="99" customFormat="1" ht="12.75">
      <c r="A67" s="90" t="s">
        <v>198</v>
      </c>
      <c r="B67" s="95" t="s">
        <v>199</v>
      </c>
      <c r="C67" s="88" t="s">
        <v>135</v>
      </c>
      <c r="D67" s="98" t="s">
        <v>136</v>
      </c>
      <c r="E67" s="92" t="s">
        <v>190</v>
      </c>
      <c r="F67" s="92" t="s">
        <v>180</v>
      </c>
      <c r="G67" s="93">
        <v>4696421.73</v>
      </c>
      <c r="H67" s="93">
        <v>0</v>
      </c>
      <c r="I67" s="93"/>
      <c r="J67" s="93"/>
      <c r="K67" s="93">
        <v>4696421.73</v>
      </c>
      <c r="L67" s="93"/>
    </row>
    <row r="68" spans="1:12" s="99" customFormat="1" ht="12.75">
      <c r="A68" s="90" t="s">
        <v>198</v>
      </c>
      <c r="B68" s="95" t="s">
        <v>167</v>
      </c>
      <c r="C68" s="88" t="s">
        <v>168</v>
      </c>
      <c r="D68" s="98" t="s">
        <v>136</v>
      </c>
      <c r="E68" s="92" t="s">
        <v>190</v>
      </c>
      <c r="F68" s="92" t="s">
        <v>180</v>
      </c>
      <c r="G68" s="93">
        <v>153000</v>
      </c>
      <c r="H68" s="93">
        <v>0</v>
      </c>
      <c r="I68" s="93"/>
      <c r="J68" s="93"/>
      <c r="K68" s="93">
        <v>153000</v>
      </c>
      <c r="L68" s="93"/>
    </row>
    <row r="69" spans="1:12" s="99" customFormat="1" ht="12.75">
      <c r="A69" s="86"/>
      <c r="B69" s="100" t="s">
        <v>191</v>
      </c>
      <c r="C69" s="88"/>
      <c r="D69" s="101"/>
      <c r="E69" s="88"/>
      <c r="F69" s="88"/>
      <c r="G69" s="89">
        <v>4849421.73</v>
      </c>
      <c r="H69" s="89">
        <v>0</v>
      </c>
      <c r="I69" s="89">
        <f>I67</f>
        <v>0</v>
      </c>
      <c r="J69" s="89">
        <f>J67</f>
        <v>0</v>
      </c>
      <c r="K69" s="89">
        <f>K67+K68+J71</f>
        <v>4849421.73</v>
      </c>
      <c r="L69" s="89">
        <f>L67</f>
        <v>0</v>
      </c>
    </row>
    <row r="70" spans="1:12" s="99" customFormat="1" ht="16.5" customHeight="1">
      <c r="A70" s="90" t="s">
        <v>200</v>
      </c>
      <c r="B70" s="95" t="s">
        <v>201</v>
      </c>
      <c r="C70" s="88" t="s">
        <v>146</v>
      </c>
      <c r="D70" s="98" t="s">
        <v>136</v>
      </c>
      <c r="E70" s="92" t="s">
        <v>177</v>
      </c>
      <c r="F70" s="92" t="s">
        <v>178</v>
      </c>
      <c r="G70" s="93">
        <v>5000</v>
      </c>
      <c r="H70" s="93"/>
      <c r="I70" s="93"/>
      <c r="J70" s="93"/>
      <c r="K70" s="93">
        <v>5000</v>
      </c>
      <c r="L70" s="93"/>
    </row>
    <row r="71" spans="1:12" s="99" customFormat="1" ht="15.75" customHeight="1">
      <c r="A71" s="90" t="s">
        <v>200</v>
      </c>
      <c r="B71" s="95" t="s">
        <v>201</v>
      </c>
      <c r="C71" s="88"/>
      <c r="D71" s="98" t="s">
        <v>126</v>
      </c>
      <c r="E71" s="92" t="s">
        <v>179</v>
      </c>
      <c r="F71" s="92" t="s">
        <v>180</v>
      </c>
      <c r="G71" s="93"/>
      <c r="H71" s="93"/>
      <c r="I71" s="93"/>
      <c r="J71" s="93"/>
      <c r="K71" s="93"/>
      <c r="L71" s="93"/>
    </row>
    <row r="72" spans="1:12" s="99" customFormat="1" ht="15.75" customHeight="1">
      <c r="A72" s="90" t="s">
        <v>200</v>
      </c>
      <c r="B72" s="95" t="s">
        <v>201</v>
      </c>
      <c r="C72" s="88"/>
      <c r="D72" s="98" t="s">
        <v>126</v>
      </c>
      <c r="E72" s="92" t="s">
        <v>181</v>
      </c>
      <c r="F72" s="92" t="s">
        <v>180</v>
      </c>
      <c r="G72" s="93"/>
      <c r="H72" s="93"/>
      <c r="I72" s="93"/>
      <c r="J72" s="93"/>
      <c r="K72" s="93"/>
      <c r="L72" s="93"/>
    </row>
    <row r="73" spans="1:12" s="99" customFormat="1" ht="14.25" customHeight="1">
      <c r="A73" s="90" t="s">
        <v>200</v>
      </c>
      <c r="B73" s="95" t="s">
        <v>201</v>
      </c>
      <c r="C73" s="88"/>
      <c r="D73" s="98" t="s">
        <v>126</v>
      </c>
      <c r="E73" s="92" t="s">
        <v>182</v>
      </c>
      <c r="F73" s="92" t="s">
        <v>180</v>
      </c>
      <c r="G73" s="93"/>
      <c r="H73" s="93"/>
      <c r="I73" s="93"/>
      <c r="J73" s="93"/>
      <c r="K73" s="93"/>
      <c r="L73" s="93"/>
    </row>
    <row r="74" spans="1:12" s="99" customFormat="1" ht="13.5" customHeight="1">
      <c r="A74" s="90" t="s">
        <v>200</v>
      </c>
      <c r="B74" s="95" t="s">
        <v>201</v>
      </c>
      <c r="C74" s="88"/>
      <c r="D74" s="98" t="s">
        <v>126</v>
      </c>
      <c r="E74" s="92" t="s">
        <v>183</v>
      </c>
      <c r="F74" s="92" t="s">
        <v>180</v>
      </c>
      <c r="G74" s="93"/>
      <c r="H74" s="93"/>
      <c r="I74" s="93"/>
      <c r="J74" s="93"/>
      <c r="K74" s="93"/>
      <c r="L74" s="93"/>
    </row>
    <row r="75" spans="1:12" s="99" customFormat="1" ht="14.25" customHeight="1">
      <c r="A75" s="90" t="s">
        <v>200</v>
      </c>
      <c r="B75" s="95" t="s">
        <v>201</v>
      </c>
      <c r="C75" s="88" t="s">
        <v>146</v>
      </c>
      <c r="D75" s="98" t="s">
        <v>136</v>
      </c>
      <c r="E75" s="92" t="s">
        <v>184</v>
      </c>
      <c r="F75" s="92" t="s">
        <v>180</v>
      </c>
      <c r="G75" s="93">
        <v>60000</v>
      </c>
      <c r="H75" s="93"/>
      <c r="I75" s="93"/>
      <c r="J75" s="93"/>
      <c r="K75" s="93">
        <v>60000</v>
      </c>
      <c r="L75" s="93"/>
    </row>
    <row r="76" spans="1:12" s="99" customFormat="1" ht="15.75" customHeight="1">
      <c r="A76" s="90" t="s">
        <v>200</v>
      </c>
      <c r="B76" s="95" t="s">
        <v>201</v>
      </c>
      <c r="C76" s="88" t="s">
        <v>146</v>
      </c>
      <c r="D76" s="98" t="s">
        <v>136</v>
      </c>
      <c r="E76" s="92" t="s">
        <v>185</v>
      </c>
      <c r="F76" s="92" t="s">
        <v>180</v>
      </c>
      <c r="G76" s="93"/>
      <c r="H76" s="93"/>
      <c r="I76" s="93"/>
      <c r="J76" s="93"/>
      <c r="K76" s="93"/>
      <c r="L76" s="93"/>
    </row>
    <row r="77" spans="1:12" s="99" customFormat="1" ht="14.25" customHeight="1">
      <c r="A77" s="90" t="s">
        <v>200</v>
      </c>
      <c r="B77" s="95" t="s">
        <v>201</v>
      </c>
      <c r="C77" s="88" t="s">
        <v>146</v>
      </c>
      <c r="D77" s="98" t="s">
        <v>136</v>
      </c>
      <c r="E77" s="92" t="s">
        <v>186</v>
      </c>
      <c r="F77" s="92" t="s">
        <v>202</v>
      </c>
      <c r="G77" s="93">
        <v>5000</v>
      </c>
      <c r="H77" s="93"/>
      <c r="I77" s="93"/>
      <c r="J77" s="93"/>
      <c r="K77" s="93">
        <v>5000</v>
      </c>
      <c r="L77" s="93"/>
    </row>
    <row r="78" spans="1:12" s="99" customFormat="1" ht="13.5" customHeight="1">
      <c r="A78" s="90" t="s">
        <v>200</v>
      </c>
      <c r="B78" s="95" t="s">
        <v>201</v>
      </c>
      <c r="C78" s="88" t="s">
        <v>146</v>
      </c>
      <c r="D78" s="98" t="s">
        <v>136</v>
      </c>
      <c r="E78" s="92" t="s">
        <v>188</v>
      </c>
      <c r="F78" s="92" t="s">
        <v>180</v>
      </c>
      <c r="G78" s="93">
        <v>180000</v>
      </c>
      <c r="H78" s="93"/>
      <c r="I78" s="93"/>
      <c r="J78" s="93"/>
      <c r="K78" s="93">
        <v>180000</v>
      </c>
      <c r="L78" s="93"/>
    </row>
    <row r="79" spans="1:12" s="99" customFormat="1" ht="15.75" customHeight="1">
      <c r="A79" s="90" t="s">
        <v>200</v>
      </c>
      <c r="B79" s="95" t="s">
        <v>201</v>
      </c>
      <c r="C79" s="88" t="s">
        <v>146</v>
      </c>
      <c r="D79" s="98" t="s">
        <v>136</v>
      </c>
      <c r="E79" s="92" t="s">
        <v>190</v>
      </c>
      <c r="F79" s="92" t="s">
        <v>180</v>
      </c>
      <c r="G79" s="93">
        <v>150000</v>
      </c>
      <c r="H79" s="93"/>
      <c r="I79" s="93"/>
      <c r="J79" s="93"/>
      <c r="K79" s="93">
        <v>150000</v>
      </c>
      <c r="L79" s="93"/>
    </row>
    <row r="80" spans="1:12" s="99" customFormat="1" ht="12.75">
      <c r="A80" s="86"/>
      <c r="B80" s="100" t="s">
        <v>191</v>
      </c>
      <c r="C80" s="88"/>
      <c r="D80" s="101"/>
      <c r="E80" s="88"/>
      <c r="F80" s="88"/>
      <c r="G80" s="89">
        <f aca="true" t="shared" si="4" ref="G80:L80">SUM(G70:G79)</f>
        <v>400000</v>
      </c>
      <c r="H80" s="89">
        <f t="shared" si="4"/>
        <v>0</v>
      </c>
      <c r="I80" s="89">
        <f t="shared" si="4"/>
        <v>0</v>
      </c>
      <c r="J80" s="89">
        <f t="shared" si="4"/>
        <v>0</v>
      </c>
      <c r="K80" s="89">
        <f t="shared" si="4"/>
        <v>400000</v>
      </c>
      <c r="L80" s="89">
        <f t="shared" si="4"/>
        <v>0</v>
      </c>
    </row>
    <row r="81" spans="1:12" s="99" customFormat="1" ht="12.75">
      <c r="A81" s="90" t="s">
        <v>203</v>
      </c>
      <c r="B81" s="95" t="s">
        <v>204</v>
      </c>
      <c r="C81" s="88"/>
      <c r="D81" s="98" t="s">
        <v>126</v>
      </c>
      <c r="E81" s="92" t="s">
        <v>173</v>
      </c>
      <c r="F81" s="92" t="s">
        <v>174</v>
      </c>
      <c r="G81" s="93"/>
      <c r="H81" s="93"/>
      <c r="I81" s="93"/>
      <c r="J81" s="93"/>
      <c r="K81" s="93"/>
      <c r="L81" s="93"/>
    </row>
    <row r="82" spans="1:12" s="99" customFormat="1" ht="12.75">
      <c r="A82" s="90" t="s">
        <v>203</v>
      </c>
      <c r="B82" s="95" t="s">
        <v>204</v>
      </c>
      <c r="C82" s="88"/>
      <c r="D82" s="98" t="s">
        <v>126</v>
      </c>
      <c r="E82" s="92" t="s">
        <v>196</v>
      </c>
      <c r="F82" s="92" t="s">
        <v>197</v>
      </c>
      <c r="G82" s="93"/>
      <c r="H82" s="93"/>
      <c r="I82" s="93"/>
      <c r="J82" s="93"/>
      <c r="K82" s="93"/>
      <c r="L82" s="93"/>
    </row>
    <row r="83" spans="1:12" s="99" customFormat="1" ht="12.75">
      <c r="A83" s="90" t="s">
        <v>203</v>
      </c>
      <c r="B83" s="95" t="s">
        <v>204</v>
      </c>
      <c r="C83" s="88"/>
      <c r="D83" s="98" t="s">
        <v>126</v>
      </c>
      <c r="E83" s="92" t="s">
        <v>177</v>
      </c>
      <c r="F83" s="92" t="s">
        <v>178</v>
      </c>
      <c r="G83" s="93"/>
      <c r="H83" s="93"/>
      <c r="I83" s="93"/>
      <c r="J83" s="93"/>
      <c r="K83" s="93"/>
      <c r="L83" s="93"/>
    </row>
    <row r="84" spans="1:12" s="99" customFormat="1" ht="12.75">
      <c r="A84" s="90" t="s">
        <v>203</v>
      </c>
      <c r="B84" s="95" t="s">
        <v>204</v>
      </c>
      <c r="C84" s="88"/>
      <c r="D84" s="98" t="s">
        <v>126</v>
      </c>
      <c r="E84" s="92" t="s">
        <v>179</v>
      </c>
      <c r="F84" s="92" t="s">
        <v>180</v>
      </c>
      <c r="G84" s="93"/>
      <c r="H84" s="93"/>
      <c r="I84" s="93"/>
      <c r="J84" s="93"/>
      <c r="K84" s="93"/>
      <c r="L84" s="93"/>
    </row>
    <row r="85" spans="1:12" s="99" customFormat="1" ht="12.75">
      <c r="A85" s="90" t="s">
        <v>203</v>
      </c>
      <c r="B85" s="95" t="s">
        <v>204</v>
      </c>
      <c r="C85" s="88"/>
      <c r="D85" s="98" t="s">
        <v>126</v>
      </c>
      <c r="E85" s="92" t="s">
        <v>181</v>
      </c>
      <c r="F85" s="92" t="s">
        <v>180</v>
      </c>
      <c r="G85" s="93"/>
      <c r="H85" s="93"/>
      <c r="I85" s="93"/>
      <c r="J85" s="93"/>
      <c r="K85" s="93"/>
      <c r="L85" s="93"/>
    </row>
    <row r="86" spans="1:12" s="99" customFormat="1" ht="12.75">
      <c r="A86" s="90" t="s">
        <v>203</v>
      </c>
      <c r="B86" s="95" t="s">
        <v>204</v>
      </c>
      <c r="C86" s="88"/>
      <c r="D86" s="98" t="s">
        <v>126</v>
      </c>
      <c r="E86" s="92" t="s">
        <v>182</v>
      </c>
      <c r="F86" s="92" t="s">
        <v>180</v>
      </c>
      <c r="G86" s="93"/>
      <c r="H86" s="93"/>
      <c r="I86" s="93"/>
      <c r="J86" s="93"/>
      <c r="K86" s="93"/>
      <c r="L86" s="93"/>
    </row>
    <row r="87" spans="1:12" s="99" customFormat="1" ht="12.75">
      <c r="A87" s="90" t="s">
        <v>203</v>
      </c>
      <c r="B87" s="95" t="s">
        <v>204</v>
      </c>
      <c r="C87" s="88"/>
      <c r="D87" s="98" t="s">
        <v>126</v>
      </c>
      <c r="E87" s="92" t="s">
        <v>183</v>
      </c>
      <c r="F87" s="92" t="s">
        <v>180</v>
      </c>
      <c r="G87" s="93"/>
      <c r="H87" s="93"/>
      <c r="I87" s="93"/>
      <c r="J87" s="93"/>
      <c r="K87" s="93"/>
      <c r="L87" s="93"/>
    </row>
    <row r="88" spans="1:12" s="99" customFormat="1" ht="12.75">
      <c r="A88" s="90" t="s">
        <v>203</v>
      </c>
      <c r="B88" s="95" t="s">
        <v>204</v>
      </c>
      <c r="C88" s="88"/>
      <c r="D88" s="98" t="s">
        <v>126</v>
      </c>
      <c r="E88" s="92" t="s">
        <v>184</v>
      </c>
      <c r="F88" s="92" t="s">
        <v>180</v>
      </c>
      <c r="G88" s="93"/>
      <c r="H88" s="93"/>
      <c r="I88" s="93"/>
      <c r="J88" s="93"/>
      <c r="K88" s="93"/>
      <c r="L88" s="93"/>
    </row>
    <row r="89" spans="1:12" s="99" customFormat="1" ht="12.75">
      <c r="A89" s="90" t="s">
        <v>203</v>
      </c>
      <c r="B89" s="95" t="s">
        <v>204</v>
      </c>
      <c r="C89" s="88"/>
      <c r="D89" s="98" t="s">
        <v>126</v>
      </c>
      <c r="E89" s="92" t="s">
        <v>185</v>
      </c>
      <c r="F89" s="92" t="s">
        <v>180</v>
      </c>
      <c r="G89" s="93"/>
      <c r="H89" s="93"/>
      <c r="I89" s="93"/>
      <c r="J89" s="93"/>
      <c r="K89" s="93"/>
      <c r="L89" s="93"/>
    </row>
    <row r="90" spans="1:12" s="99" customFormat="1" ht="12.75">
      <c r="A90" s="90" t="s">
        <v>203</v>
      </c>
      <c r="B90" s="95" t="s">
        <v>204</v>
      </c>
      <c r="C90" s="88"/>
      <c r="D90" s="98" t="s">
        <v>126</v>
      </c>
      <c r="E90" s="92" t="s">
        <v>186</v>
      </c>
      <c r="F90" s="92" t="s">
        <v>180</v>
      </c>
      <c r="G90" s="93"/>
      <c r="H90" s="93"/>
      <c r="I90" s="93"/>
      <c r="J90" s="93"/>
      <c r="K90" s="93"/>
      <c r="L90" s="93"/>
    </row>
    <row r="91" spans="1:12" s="99" customFormat="1" ht="12.75">
      <c r="A91" s="90" t="s">
        <v>203</v>
      </c>
      <c r="B91" s="95" t="s">
        <v>204</v>
      </c>
      <c r="C91" s="88"/>
      <c r="D91" s="98" t="s">
        <v>126</v>
      </c>
      <c r="E91" s="92" t="s">
        <v>188</v>
      </c>
      <c r="F91" s="92" t="s">
        <v>180</v>
      </c>
      <c r="G91" s="93"/>
      <c r="H91" s="93"/>
      <c r="I91" s="93"/>
      <c r="J91" s="93"/>
      <c r="K91" s="93"/>
      <c r="L91" s="93"/>
    </row>
    <row r="92" spans="1:12" s="99" customFormat="1" ht="12.75">
      <c r="A92" s="90" t="s">
        <v>203</v>
      </c>
      <c r="B92" s="95" t="s">
        <v>204</v>
      </c>
      <c r="C92" s="88"/>
      <c r="D92" s="98" t="s">
        <v>126</v>
      </c>
      <c r="E92" s="92" t="s">
        <v>190</v>
      </c>
      <c r="F92" s="92" t="s">
        <v>180</v>
      </c>
      <c r="G92" s="93"/>
      <c r="H92" s="93"/>
      <c r="I92" s="93"/>
      <c r="J92" s="93"/>
      <c r="K92" s="93"/>
      <c r="L92" s="93"/>
    </row>
    <row r="93" spans="1:12" s="99" customFormat="1" ht="12.75">
      <c r="A93" s="86"/>
      <c r="B93" s="100" t="s">
        <v>191</v>
      </c>
      <c r="C93" s="88"/>
      <c r="D93" s="101"/>
      <c r="E93" s="88"/>
      <c r="F93" s="88"/>
      <c r="G93" s="89">
        <f aca="true" t="shared" si="5" ref="G93:L93">SUM(G81:G92)</f>
        <v>0</v>
      </c>
      <c r="H93" s="89">
        <f t="shared" si="5"/>
        <v>0</v>
      </c>
      <c r="I93" s="89">
        <f t="shared" si="5"/>
        <v>0</v>
      </c>
      <c r="J93" s="89">
        <f t="shared" si="5"/>
        <v>0</v>
      </c>
      <c r="K93" s="89">
        <f t="shared" si="5"/>
        <v>0</v>
      </c>
      <c r="L93" s="89">
        <f t="shared" si="5"/>
        <v>0</v>
      </c>
    </row>
    <row r="94" spans="1:12" s="99" customFormat="1" ht="12.75">
      <c r="A94" s="90" t="s">
        <v>205</v>
      </c>
      <c r="B94" s="95" t="s">
        <v>206</v>
      </c>
      <c r="C94" s="88"/>
      <c r="D94" s="98" t="s">
        <v>126</v>
      </c>
      <c r="E94" s="92" t="s">
        <v>179</v>
      </c>
      <c r="F94" s="92" t="s">
        <v>180</v>
      </c>
      <c r="G94" s="93"/>
      <c r="H94" s="93"/>
      <c r="I94" s="93"/>
      <c r="J94" s="93"/>
      <c r="K94" s="93"/>
      <c r="L94" s="93"/>
    </row>
    <row r="95" spans="1:12" s="99" customFormat="1" ht="12.75">
      <c r="A95" s="90" t="s">
        <v>205</v>
      </c>
      <c r="B95" s="95" t="s">
        <v>206</v>
      </c>
      <c r="C95" s="88"/>
      <c r="D95" s="98" t="s">
        <v>126</v>
      </c>
      <c r="E95" s="92" t="s">
        <v>182</v>
      </c>
      <c r="F95" s="92" t="s">
        <v>180</v>
      </c>
      <c r="G95" s="93"/>
      <c r="H95" s="93"/>
      <c r="I95" s="93"/>
      <c r="J95" s="93"/>
      <c r="K95" s="93"/>
      <c r="L95" s="93"/>
    </row>
    <row r="96" spans="1:12" s="99" customFormat="1" ht="12.75">
      <c r="A96" s="90" t="s">
        <v>205</v>
      </c>
      <c r="B96" s="95" t="s">
        <v>206</v>
      </c>
      <c r="C96" s="88"/>
      <c r="D96" s="98" t="s">
        <v>126</v>
      </c>
      <c r="E96" s="92" t="s">
        <v>183</v>
      </c>
      <c r="F96" s="92" t="s">
        <v>180</v>
      </c>
      <c r="G96" s="93"/>
      <c r="H96" s="93"/>
      <c r="I96" s="93"/>
      <c r="J96" s="93"/>
      <c r="K96" s="93"/>
      <c r="L96" s="93"/>
    </row>
    <row r="97" spans="1:12" s="99" customFormat="1" ht="12.75">
      <c r="A97" s="90" t="s">
        <v>205</v>
      </c>
      <c r="B97" s="95" t="s">
        <v>206</v>
      </c>
      <c r="C97" s="88"/>
      <c r="D97" s="98" t="s">
        <v>126</v>
      </c>
      <c r="E97" s="92" t="s">
        <v>184</v>
      </c>
      <c r="F97" s="92" t="s">
        <v>180</v>
      </c>
      <c r="G97" s="93"/>
      <c r="H97" s="93"/>
      <c r="I97" s="93"/>
      <c r="J97" s="93"/>
      <c r="K97" s="93"/>
      <c r="L97" s="93"/>
    </row>
    <row r="98" spans="1:12" s="99" customFormat="1" ht="12.75">
      <c r="A98" s="90" t="s">
        <v>205</v>
      </c>
      <c r="B98" s="95" t="s">
        <v>206</v>
      </c>
      <c r="C98" s="88"/>
      <c r="D98" s="98" t="s">
        <v>126</v>
      </c>
      <c r="E98" s="92" t="s">
        <v>185</v>
      </c>
      <c r="F98" s="92" t="s">
        <v>180</v>
      </c>
      <c r="G98" s="93"/>
      <c r="H98" s="93"/>
      <c r="I98" s="93"/>
      <c r="J98" s="93"/>
      <c r="K98" s="93"/>
      <c r="L98" s="93"/>
    </row>
    <row r="99" spans="1:12" s="99" customFormat="1" ht="12.75">
      <c r="A99" s="86"/>
      <c r="B99" s="100" t="s">
        <v>191</v>
      </c>
      <c r="C99" s="88"/>
      <c r="D99" s="101"/>
      <c r="E99" s="88"/>
      <c r="F99" s="88"/>
      <c r="G99" s="89">
        <f aca="true" t="shared" si="6" ref="G99:L99">SUM(G94:G98)</f>
        <v>0</v>
      </c>
      <c r="H99" s="89">
        <f t="shared" si="6"/>
        <v>0</v>
      </c>
      <c r="I99" s="89">
        <f t="shared" si="6"/>
        <v>0</v>
      </c>
      <c r="J99" s="89">
        <f t="shared" si="6"/>
        <v>0</v>
      </c>
      <c r="K99" s="89">
        <f t="shared" si="6"/>
        <v>0</v>
      </c>
      <c r="L99" s="89">
        <f t="shared" si="6"/>
        <v>0</v>
      </c>
    </row>
    <row r="100" spans="1:12" s="99" customFormat="1" ht="29.25" customHeight="1">
      <c r="A100" s="90" t="s">
        <v>207</v>
      </c>
      <c r="B100" s="95" t="s">
        <v>129</v>
      </c>
      <c r="C100" s="88"/>
      <c r="D100" s="98" t="s">
        <v>126</v>
      </c>
      <c r="E100" s="92" t="s">
        <v>184</v>
      </c>
      <c r="F100" s="92" t="s">
        <v>180</v>
      </c>
      <c r="G100" s="93"/>
      <c r="H100" s="93"/>
      <c r="I100" s="93"/>
      <c r="J100" s="93"/>
      <c r="K100" s="93"/>
      <c r="L100" s="93"/>
    </row>
    <row r="101" spans="1:12" s="99" customFormat="1" ht="25.5" customHeight="1">
      <c r="A101" s="90" t="s">
        <v>207</v>
      </c>
      <c r="B101" s="95" t="s">
        <v>129</v>
      </c>
      <c r="C101" s="88"/>
      <c r="D101" s="98" t="s">
        <v>126</v>
      </c>
      <c r="E101" s="92" t="s">
        <v>185</v>
      </c>
      <c r="F101" s="92" t="s">
        <v>180</v>
      </c>
      <c r="G101" s="93"/>
      <c r="H101" s="93"/>
      <c r="I101" s="93"/>
      <c r="J101" s="93"/>
      <c r="K101" s="93"/>
      <c r="L101" s="93"/>
    </row>
    <row r="102" spans="1:12" s="99" customFormat="1" ht="30" customHeight="1">
      <c r="A102" s="90" t="s">
        <v>207</v>
      </c>
      <c r="B102" s="95" t="s">
        <v>129</v>
      </c>
      <c r="C102" s="88"/>
      <c r="D102" s="98" t="s">
        <v>126</v>
      </c>
      <c r="E102" s="92" t="s">
        <v>188</v>
      </c>
      <c r="F102" s="92" t="s">
        <v>180</v>
      </c>
      <c r="G102" s="93"/>
      <c r="H102" s="93"/>
      <c r="I102" s="93"/>
      <c r="J102" s="93"/>
      <c r="K102" s="93"/>
      <c r="L102" s="93"/>
    </row>
    <row r="103" spans="1:12" s="99" customFormat="1" ht="29.25" customHeight="1">
      <c r="A103" s="90" t="s">
        <v>207</v>
      </c>
      <c r="B103" s="95" t="s">
        <v>129</v>
      </c>
      <c r="C103" s="88"/>
      <c r="D103" s="98" t="s">
        <v>126</v>
      </c>
      <c r="E103" s="92" t="s">
        <v>190</v>
      </c>
      <c r="F103" s="92" t="s">
        <v>180</v>
      </c>
      <c r="G103" s="93"/>
      <c r="H103" s="93"/>
      <c r="I103" s="93"/>
      <c r="J103" s="93"/>
      <c r="K103" s="93"/>
      <c r="L103" s="93"/>
    </row>
    <row r="104" spans="1:12" ht="12.75">
      <c r="A104" s="86"/>
      <c r="B104" s="100" t="s">
        <v>191</v>
      </c>
      <c r="C104" s="88"/>
      <c r="D104" s="101"/>
      <c r="E104" s="88"/>
      <c r="F104" s="88"/>
      <c r="G104" s="89">
        <f aca="true" t="shared" si="7" ref="G104:L104">SUM(G100:G103)</f>
        <v>0</v>
      </c>
      <c r="H104" s="89">
        <f t="shared" si="7"/>
        <v>0</v>
      </c>
      <c r="I104" s="89">
        <f t="shared" si="7"/>
        <v>0</v>
      </c>
      <c r="J104" s="89">
        <f t="shared" si="7"/>
        <v>0</v>
      </c>
      <c r="K104" s="89">
        <f t="shared" si="7"/>
        <v>0</v>
      </c>
      <c r="L104" s="89">
        <f t="shared" si="7"/>
        <v>0</v>
      </c>
    </row>
    <row r="105" spans="1:12" ht="12.75">
      <c r="A105" s="86" t="s">
        <v>208</v>
      </c>
      <c r="B105" s="87" t="s">
        <v>209</v>
      </c>
      <c r="C105" s="92" t="s">
        <v>162</v>
      </c>
      <c r="D105" s="88" t="s">
        <v>176</v>
      </c>
      <c r="E105" s="88" t="s">
        <v>210</v>
      </c>
      <c r="F105" s="88" t="s">
        <v>178</v>
      </c>
      <c r="G105" s="93">
        <v>865.81</v>
      </c>
      <c r="H105" s="93">
        <v>865.81</v>
      </c>
      <c r="I105" s="93"/>
      <c r="J105" s="93"/>
      <c r="K105" s="93"/>
      <c r="L105" s="93"/>
    </row>
    <row r="106" spans="1:12" ht="12.75">
      <c r="A106" s="86"/>
      <c r="B106" s="91" t="s">
        <v>56</v>
      </c>
      <c r="C106" s="92"/>
      <c r="D106" s="92"/>
      <c r="E106" s="92"/>
      <c r="F106" s="92"/>
      <c r="G106" s="93"/>
      <c r="H106" s="93"/>
      <c r="I106" s="93"/>
      <c r="J106" s="93"/>
      <c r="K106" s="93"/>
      <c r="L106" s="93"/>
    </row>
    <row r="107" spans="1:12" ht="12.75">
      <c r="A107" s="86"/>
      <c r="B107" s="95" t="s">
        <v>172</v>
      </c>
      <c r="C107" s="92" t="s">
        <v>162</v>
      </c>
      <c r="D107" s="88" t="s">
        <v>176</v>
      </c>
      <c r="E107" s="92" t="s">
        <v>174</v>
      </c>
      <c r="F107" s="92" t="s">
        <v>178</v>
      </c>
      <c r="G107" s="93">
        <v>865.81</v>
      </c>
      <c r="H107" s="93">
        <v>865.81</v>
      </c>
      <c r="I107" s="93"/>
      <c r="J107" s="93"/>
      <c r="K107" s="93"/>
      <c r="L107" s="93"/>
    </row>
    <row r="108" spans="1:12" s="99" customFormat="1" ht="12.75">
      <c r="A108" s="86" t="s">
        <v>211</v>
      </c>
      <c r="B108" s="87" t="s">
        <v>212</v>
      </c>
      <c r="C108" s="88"/>
      <c r="D108" s="88"/>
      <c r="E108" s="88" t="s">
        <v>210</v>
      </c>
      <c r="F108" s="88" t="s">
        <v>178</v>
      </c>
      <c r="G108" s="89">
        <v>0</v>
      </c>
      <c r="H108" s="89">
        <v>0</v>
      </c>
      <c r="I108" s="89"/>
      <c r="J108" s="89"/>
      <c r="K108" s="89"/>
      <c r="L108" s="89"/>
    </row>
    <row r="109" spans="1:12" s="99" customFormat="1" ht="12.75">
      <c r="A109" s="86"/>
      <c r="B109" s="91" t="s">
        <v>56</v>
      </c>
      <c r="C109" s="88"/>
      <c r="D109" s="88"/>
      <c r="E109" s="88"/>
      <c r="F109" s="88"/>
      <c r="G109" s="89"/>
      <c r="H109" s="89"/>
      <c r="I109" s="89"/>
      <c r="J109" s="89"/>
      <c r="K109" s="89"/>
      <c r="L109" s="89"/>
    </row>
    <row r="110" spans="1:12" s="99" customFormat="1" ht="12.75">
      <c r="A110" s="86"/>
      <c r="B110" s="95" t="s">
        <v>172</v>
      </c>
      <c r="C110" s="92"/>
      <c r="D110" s="88"/>
      <c r="E110" s="88"/>
      <c r="F110" s="88" t="s">
        <v>178</v>
      </c>
      <c r="G110" s="89">
        <v>0</v>
      </c>
      <c r="H110" s="89">
        <v>0</v>
      </c>
      <c r="I110" s="89"/>
      <c r="J110" s="89"/>
      <c r="K110" s="89"/>
      <c r="L110" s="89"/>
    </row>
    <row r="111" spans="1:12" s="99" customFormat="1" ht="12.75">
      <c r="A111" s="86" t="s">
        <v>213</v>
      </c>
      <c r="B111" s="87" t="s">
        <v>214</v>
      </c>
      <c r="C111" s="88"/>
      <c r="D111" s="88"/>
      <c r="E111" s="88"/>
      <c r="F111" s="88"/>
      <c r="G111" s="89"/>
      <c r="H111" s="89"/>
      <c r="I111" s="89"/>
      <c r="J111" s="89"/>
      <c r="K111" s="89"/>
      <c r="L111" s="89"/>
    </row>
    <row r="112" spans="1:12" s="102" customFormat="1" ht="17.25" customHeight="1">
      <c r="A112" s="90"/>
      <c r="B112" s="91" t="s">
        <v>215</v>
      </c>
      <c r="C112" s="92"/>
      <c r="D112" s="92"/>
      <c r="E112" s="92"/>
      <c r="F112" s="92"/>
      <c r="G112" s="89">
        <v>6224583.26</v>
      </c>
      <c r="H112" s="89">
        <v>2175183.26</v>
      </c>
      <c r="I112" s="89">
        <v>3654400</v>
      </c>
      <c r="J112" s="89">
        <v>0</v>
      </c>
      <c r="K112" s="89">
        <v>395000</v>
      </c>
      <c r="L112" s="93"/>
    </row>
    <row r="113" spans="1:9" ht="13.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10" ht="12.75">
      <c r="A114" s="1" t="s">
        <v>216</v>
      </c>
      <c r="B114" s="1"/>
      <c r="C114" s="1"/>
      <c r="D114" s="1"/>
      <c r="E114" s="103" t="s">
        <v>217</v>
      </c>
      <c r="F114" s="104"/>
      <c r="G114" s="104"/>
      <c r="H114" s="104"/>
      <c r="I114" s="1"/>
      <c r="J114" s="105"/>
    </row>
    <row r="115" spans="1:10" ht="12.75">
      <c r="A115" s="23"/>
      <c r="B115" s="23"/>
      <c r="C115" s="23"/>
      <c r="D115" s="23"/>
      <c r="E115" s="23"/>
      <c r="F115" s="23"/>
      <c r="G115" s="23"/>
      <c r="H115" s="23"/>
      <c r="I115" s="23"/>
      <c r="J115" s="106"/>
    </row>
    <row r="116" spans="1:9" ht="12.75">
      <c r="A116" s="1" t="s">
        <v>218</v>
      </c>
      <c r="B116" s="1"/>
      <c r="C116" s="1"/>
      <c r="D116" s="1"/>
      <c r="E116" s="1"/>
      <c r="F116" s="1"/>
      <c r="G116" s="1"/>
      <c r="H116" s="1"/>
      <c r="I116" s="1"/>
    </row>
    <row r="117" spans="1:57" ht="12.75">
      <c r="A117" s="23"/>
      <c r="B117" s="23"/>
      <c r="C117" s="23"/>
      <c r="D117" s="23"/>
      <c r="E117" s="23"/>
      <c r="F117" s="23"/>
      <c r="G117" s="23"/>
      <c r="H117" s="23"/>
      <c r="I117" s="2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 t="s">
        <v>219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12" ht="12.75">
      <c r="A119" s="23" t="s">
        <v>220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</sheetData>
  <sheetProtection selectLockedCells="1" selectUnlockedCells="1"/>
  <mergeCells count="15">
    <mergeCell ref="A2:L2"/>
    <mergeCell ref="A3:L3"/>
    <mergeCell ref="A5:A8"/>
    <mergeCell ref="B5:B8"/>
    <mergeCell ref="C5:C8"/>
    <mergeCell ref="D5:D8"/>
    <mergeCell ref="E5:E8"/>
    <mergeCell ref="F5:F8"/>
    <mergeCell ref="G5:L5"/>
    <mergeCell ref="G6:G8"/>
    <mergeCell ref="H6:L6"/>
    <mergeCell ref="H7:H8"/>
    <mergeCell ref="I7:I8"/>
    <mergeCell ref="J7:J8"/>
    <mergeCell ref="K7:L7"/>
  </mergeCells>
  <printOptions/>
  <pageMargins left="0.7083333333333334" right="0.7083333333333334" top="0.3541666666666667" bottom="0.35416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C7">
      <selection activeCell="I12" sqref="I12"/>
    </sheetView>
  </sheetViews>
  <sheetFormatPr defaultColWidth="1.00390625" defaultRowHeight="12.75"/>
  <cols>
    <col min="1" max="1" width="0" style="0" hidden="1" customWidth="1"/>
    <col min="2" max="2" width="42.875" style="0" customWidth="1"/>
    <col min="3" max="3" width="10.25390625" style="0" customWidth="1"/>
    <col min="4" max="4" width="10.375" style="0" customWidth="1"/>
    <col min="5" max="5" width="13.00390625" style="0" customWidth="1"/>
    <col min="6" max="6" width="12.125" style="0" customWidth="1"/>
    <col min="7" max="7" width="15.00390625" style="0" customWidth="1"/>
    <col min="8" max="8" width="12.125" style="0" customWidth="1"/>
    <col min="9" max="10" width="14.25390625" style="0" customWidth="1"/>
    <col min="11" max="11" width="12.375" style="0" customWidth="1"/>
    <col min="12" max="12" width="14.25390625" style="0" customWidth="1"/>
    <col min="13" max="13" width="12.375" style="0" customWidth="1"/>
    <col min="14" max="16384" width="0.875" style="0" customWidth="1"/>
  </cols>
  <sheetData>
    <row r="1" ht="12.75">
      <c r="M1" s="76" t="s">
        <v>221</v>
      </c>
    </row>
    <row r="2" spans="1:13" ht="15" customHeight="1">
      <c r="A2" s="77" t="s">
        <v>222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4.25" customHeight="1">
      <c r="A3" s="77" t="s">
        <v>223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4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2.25" customHeight="1">
      <c r="A5" s="79" t="s">
        <v>102</v>
      </c>
      <c r="B5" s="79" t="s">
        <v>67</v>
      </c>
      <c r="C5" s="79" t="s">
        <v>224</v>
      </c>
      <c r="D5" s="79" t="s">
        <v>225</v>
      </c>
      <c r="E5" s="80" t="s">
        <v>226</v>
      </c>
      <c r="F5" s="80"/>
      <c r="G5" s="80"/>
      <c r="H5" s="80"/>
      <c r="I5" s="80"/>
      <c r="J5" s="80"/>
      <c r="K5" s="80"/>
      <c r="L5" s="80"/>
      <c r="M5" s="80"/>
    </row>
    <row r="6" spans="1:13" ht="18" customHeight="1">
      <c r="A6" s="79"/>
      <c r="B6" s="79"/>
      <c r="C6" s="79"/>
      <c r="D6" s="79"/>
      <c r="E6" s="79" t="s">
        <v>227</v>
      </c>
      <c r="F6" s="79"/>
      <c r="G6" s="79"/>
      <c r="H6" s="79" t="s">
        <v>56</v>
      </c>
      <c r="I6" s="79"/>
      <c r="J6" s="79"/>
      <c r="K6" s="79"/>
      <c r="L6" s="79"/>
      <c r="M6" s="79"/>
    </row>
    <row r="7" spans="1:13" ht="81" customHeight="1">
      <c r="A7" s="79"/>
      <c r="B7" s="79"/>
      <c r="C7" s="79"/>
      <c r="D7" s="79"/>
      <c r="E7" s="79"/>
      <c r="F7" s="79"/>
      <c r="G7" s="79"/>
      <c r="H7" s="79" t="s">
        <v>228</v>
      </c>
      <c r="I7" s="79"/>
      <c r="J7" s="79"/>
      <c r="K7" s="79" t="s">
        <v>229</v>
      </c>
      <c r="L7" s="79"/>
      <c r="M7" s="79"/>
    </row>
    <row r="8" spans="1:13" ht="64.5" customHeight="1">
      <c r="A8" s="79"/>
      <c r="B8" s="79"/>
      <c r="C8" s="79"/>
      <c r="D8" s="79"/>
      <c r="E8" s="107" t="s">
        <v>230</v>
      </c>
      <c r="F8" s="107" t="s">
        <v>231</v>
      </c>
      <c r="G8" s="107" t="s">
        <v>232</v>
      </c>
      <c r="H8" s="107" t="s">
        <v>230</v>
      </c>
      <c r="I8" s="107" t="s">
        <v>231</v>
      </c>
      <c r="J8" s="107" t="s">
        <v>232</v>
      </c>
      <c r="K8" s="107" t="s">
        <v>230</v>
      </c>
      <c r="L8" s="107" t="s">
        <v>231</v>
      </c>
      <c r="M8" s="107" t="s">
        <v>232</v>
      </c>
    </row>
    <row r="9" spans="1:13" ht="11.25" customHeight="1">
      <c r="A9" s="81" t="s">
        <v>115</v>
      </c>
      <c r="B9" s="82" t="s">
        <v>115</v>
      </c>
      <c r="C9" s="83" t="s">
        <v>116</v>
      </c>
      <c r="D9" s="83" t="s">
        <v>117</v>
      </c>
      <c r="E9" s="85">
        <v>4</v>
      </c>
      <c r="F9" s="85">
        <v>5</v>
      </c>
      <c r="G9" s="85">
        <v>6</v>
      </c>
      <c r="H9" s="85">
        <v>7</v>
      </c>
      <c r="I9" s="85">
        <v>8</v>
      </c>
      <c r="J9" s="85">
        <v>9</v>
      </c>
      <c r="K9" s="85">
        <v>10</v>
      </c>
      <c r="L9" s="85">
        <v>11</v>
      </c>
      <c r="M9" s="85">
        <v>12</v>
      </c>
    </row>
    <row r="10" spans="1:13" s="23" customFormat="1" ht="31.5" customHeight="1">
      <c r="A10" s="90"/>
      <c r="B10" s="91" t="s">
        <v>233</v>
      </c>
      <c r="C10" s="92" t="s">
        <v>234</v>
      </c>
      <c r="D10" s="92" t="s">
        <v>123</v>
      </c>
      <c r="E10" s="93">
        <v>6224583.26</v>
      </c>
      <c r="F10" s="93">
        <v>2670183.26</v>
      </c>
      <c r="G10" s="93">
        <v>2670183.26</v>
      </c>
      <c r="H10" s="93">
        <v>6224583.26</v>
      </c>
      <c r="I10" s="93">
        <v>2670183.26</v>
      </c>
      <c r="J10" s="93">
        <v>2670183.26</v>
      </c>
      <c r="K10" s="93"/>
      <c r="L10" s="93"/>
      <c r="M10" s="93"/>
    </row>
    <row r="11" spans="1:13" s="23" customFormat="1" ht="30" customHeight="1">
      <c r="A11" s="90"/>
      <c r="B11" s="91" t="s">
        <v>235</v>
      </c>
      <c r="C11" s="92" t="s">
        <v>236</v>
      </c>
      <c r="D11" s="92" t="s">
        <v>123</v>
      </c>
      <c r="E11" s="93">
        <v>11102.14</v>
      </c>
      <c r="F11" s="93">
        <v>0</v>
      </c>
      <c r="G11" s="93">
        <v>0</v>
      </c>
      <c r="H11" s="93">
        <v>11102.14</v>
      </c>
      <c r="I11" s="93">
        <v>0</v>
      </c>
      <c r="J11" s="93">
        <v>0</v>
      </c>
      <c r="K11" s="93"/>
      <c r="L11" s="93"/>
      <c r="M11" s="93"/>
    </row>
    <row r="12" spans="1:13" s="23" customFormat="1" ht="17.25" customHeight="1">
      <c r="A12" s="90"/>
      <c r="B12" s="91"/>
      <c r="C12" s="92"/>
      <c r="D12" s="92"/>
      <c r="E12" s="93"/>
      <c r="F12" s="93"/>
      <c r="G12" s="93"/>
      <c r="H12" s="94"/>
      <c r="I12" s="94"/>
      <c r="J12" s="94"/>
      <c r="K12" s="94"/>
      <c r="L12" s="94"/>
      <c r="M12" s="94"/>
    </row>
    <row r="13" spans="1:13" s="23" customFormat="1" ht="30.75" customHeight="1">
      <c r="A13" s="90"/>
      <c r="B13" s="95" t="s">
        <v>237</v>
      </c>
      <c r="C13" s="92" t="s">
        <v>238</v>
      </c>
      <c r="D13" s="92"/>
      <c r="E13" s="93">
        <v>6213481.12</v>
      </c>
      <c r="F13" s="93">
        <v>2670183.26</v>
      </c>
      <c r="G13" s="93">
        <v>2670183.26</v>
      </c>
      <c r="H13" s="94">
        <v>6213481.12</v>
      </c>
      <c r="I13" s="94">
        <v>2670183.26</v>
      </c>
      <c r="J13" s="94">
        <v>2670183.26</v>
      </c>
      <c r="K13" s="94"/>
      <c r="L13" s="94"/>
      <c r="M13" s="94"/>
    </row>
    <row r="14" spans="1:13" s="23" customFormat="1" ht="17.25" customHeight="1">
      <c r="A14" s="90"/>
      <c r="B14" s="95"/>
      <c r="C14" s="92"/>
      <c r="D14" s="92"/>
      <c r="E14" s="93"/>
      <c r="F14" s="93"/>
      <c r="G14" s="93"/>
      <c r="H14" s="94"/>
      <c r="I14" s="94"/>
      <c r="J14" s="94"/>
      <c r="K14" s="94"/>
      <c r="L14" s="94"/>
      <c r="M14" s="94"/>
    </row>
    <row r="15" spans="1:13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0" ht="12.75">
      <c r="A16" s="1" t="s">
        <v>216</v>
      </c>
      <c r="B16" s="1" t="s">
        <v>216</v>
      </c>
      <c r="C16" s="1"/>
      <c r="D16" s="1"/>
      <c r="E16" s="104"/>
      <c r="F16" s="104"/>
      <c r="G16" s="104"/>
      <c r="H16" s="1"/>
      <c r="I16" s="105" t="s">
        <v>217</v>
      </c>
      <c r="J16" s="105"/>
    </row>
    <row r="19" spans="2:3" ht="12.75">
      <c r="B19" s="1" t="s">
        <v>218</v>
      </c>
      <c r="C19" s="1"/>
    </row>
    <row r="20" spans="2:3" ht="12.75">
      <c r="B20" s="23"/>
      <c r="C20" s="23"/>
    </row>
    <row r="21" spans="2:3" ht="12.75">
      <c r="B21" s="1" t="s">
        <v>239</v>
      </c>
      <c r="C21" s="1"/>
    </row>
    <row r="22" spans="2:3" ht="12.75">
      <c r="B22" s="23" t="s">
        <v>220</v>
      </c>
      <c r="C22" s="1"/>
    </row>
  </sheetData>
  <sheetProtection selectLockedCells="1" selectUnlockedCells="1"/>
  <mergeCells count="11">
    <mergeCell ref="A2:M2"/>
    <mergeCell ref="A3:M3"/>
    <mergeCell ref="A5:A8"/>
    <mergeCell ref="B5:B8"/>
    <mergeCell ref="C5:C8"/>
    <mergeCell ref="D5:D8"/>
    <mergeCell ref="E5:M5"/>
    <mergeCell ref="E6:G7"/>
    <mergeCell ref="H6:M6"/>
    <mergeCell ref="H7:J7"/>
    <mergeCell ref="K7:M7"/>
  </mergeCells>
  <printOptions/>
  <pageMargins left="0.7083333333333334" right="0.7083333333333334" top="0.3541666666666667" bottom="0.3541666666666667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B1">
      <selection activeCell="D14" sqref="D14"/>
    </sheetView>
  </sheetViews>
  <sheetFormatPr defaultColWidth="1.00390625" defaultRowHeight="12.75"/>
  <cols>
    <col min="1" max="1" width="0" style="0" hidden="1" customWidth="1"/>
    <col min="2" max="2" width="42.875" style="0" customWidth="1"/>
    <col min="3" max="3" width="10.25390625" style="0" customWidth="1"/>
    <col min="4" max="4" width="32.375" style="0" customWidth="1"/>
    <col min="5" max="16384" width="0.875" style="0" customWidth="1"/>
  </cols>
  <sheetData>
    <row r="1" ht="12.75">
      <c r="D1" s="76" t="s">
        <v>240</v>
      </c>
    </row>
    <row r="2" spans="1:4" ht="15" customHeight="1">
      <c r="A2" s="77" t="s">
        <v>241</v>
      </c>
      <c r="B2" s="77"/>
      <c r="C2" s="77"/>
      <c r="D2" s="77"/>
    </row>
    <row r="3" spans="1:4" ht="14.25" customHeight="1">
      <c r="A3" s="78"/>
      <c r="B3" s="78"/>
      <c r="C3" s="78"/>
      <c r="D3" s="78"/>
    </row>
    <row r="4" spans="1:4" ht="32.25" customHeight="1">
      <c r="A4" s="108" t="s">
        <v>102</v>
      </c>
      <c r="B4" s="79" t="s">
        <v>67</v>
      </c>
      <c r="C4" s="79" t="s">
        <v>224</v>
      </c>
      <c r="D4" s="79" t="s">
        <v>242</v>
      </c>
    </row>
    <row r="5" spans="1:4" ht="11.25" customHeight="1">
      <c r="A5" s="81" t="s">
        <v>115</v>
      </c>
      <c r="B5" s="83" t="s">
        <v>115</v>
      </c>
      <c r="C5" s="83" t="s">
        <v>116</v>
      </c>
      <c r="D5" s="85">
        <v>3</v>
      </c>
    </row>
    <row r="6" spans="1:4" s="23" customFormat="1" ht="31.5" customHeight="1">
      <c r="A6" s="90"/>
      <c r="B6" s="109" t="s">
        <v>243</v>
      </c>
      <c r="C6" s="92" t="s">
        <v>244</v>
      </c>
      <c r="D6" s="93"/>
    </row>
    <row r="7" spans="1:4" s="23" customFormat="1" ht="59.25" customHeight="1">
      <c r="A7" s="90"/>
      <c r="B7" s="109" t="s">
        <v>245</v>
      </c>
      <c r="C7" s="92" t="s">
        <v>246</v>
      </c>
      <c r="D7" s="93"/>
    </row>
    <row r="8" spans="1:4" s="23" customFormat="1" ht="33" customHeight="1">
      <c r="A8" s="90"/>
      <c r="B8" s="109" t="s">
        <v>247</v>
      </c>
      <c r="C8" s="92" t="s">
        <v>248</v>
      </c>
      <c r="D8" s="94"/>
    </row>
    <row r="9" spans="1:4" s="23" customFormat="1" ht="12.75">
      <c r="A9" s="110"/>
      <c r="B9" s="111"/>
      <c r="C9" s="112"/>
      <c r="D9" s="113"/>
    </row>
    <row r="10" spans="1:4" s="23" customFormat="1" ht="12.75">
      <c r="A10" s="110"/>
      <c r="B10" s="111"/>
      <c r="C10" s="112"/>
      <c r="D10" s="113"/>
    </row>
    <row r="11" spans="1:4" ht="12.75">
      <c r="A11" s="1" t="s">
        <v>216</v>
      </c>
      <c r="B11" s="1" t="s">
        <v>216</v>
      </c>
      <c r="C11" s="1"/>
      <c r="D11" t="s">
        <v>217</v>
      </c>
    </row>
    <row r="13" spans="2:3" ht="12.75">
      <c r="B13" s="1" t="s">
        <v>218</v>
      </c>
      <c r="C13" s="1"/>
    </row>
    <row r="14" spans="2:3" ht="12.75">
      <c r="B14" s="23"/>
      <c r="C14" s="23"/>
    </row>
    <row r="15" spans="2:3" ht="12.75">
      <c r="B15" s="1" t="s">
        <v>219</v>
      </c>
      <c r="C15" s="1"/>
    </row>
    <row r="16" spans="2:3" ht="12.75">
      <c r="B16" s="23" t="s">
        <v>220</v>
      </c>
      <c r="C16" s="1"/>
    </row>
  </sheetData>
  <sheetProtection selectLockedCells="1" selectUnlockedCells="1"/>
  <mergeCells count="1">
    <mergeCell ref="A2:D2"/>
  </mergeCells>
  <printOptions/>
  <pageMargins left="0.7083333333333334" right="0.7083333333333334" top="0.3541666666666667" bottom="0.3541666666666667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SheetLayoutView="100" workbookViewId="0" topLeftCell="P7">
      <selection activeCell="AO32" sqref="AO32"/>
    </sheetView>
  </sheetViews>
  <sheetFormatPr defaultColWidth="1.00390625" defaultRowHeight="12" customHeight="1"/>
  <cols>
    <col min="1" max="16384" width="0.875" style="114" customWidth="1"/>
  </cols>
  <sheetData>
    <row r="1" s="115" customFormat="1" ht="9" customHeight="1">
      <c r="CS1" s="115" t="s">
        <v>249</v>
      </c>
    </row>
    <row r="2" s="115" customFormat="1" ht="9" customHeight="1">
      <c r="CS2" s="115" t="s">
        <v>250</v>
      </c>
    </row>
    <row r="3" s="115" customFormat="1" ht="9" customHeight="1"/>
    <row r="4" s="115" customFormat="1" ht="6" customHeight="1"/>
    <row r="5" spans="68:167" s="116" customFormat="1" ht="10.5" customHeight="1">
      <c r="BP5" s="117" t="s">
        <v>8</v>
      </c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</row>
    <row r="6" spans="68:167" s="116" customFormat="1" ht="10.5" customHeight="1"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</row>
    <row r="7" spans="68:167" s="115" customFormat="1" ht="9.75" customHeight="1">
      <c r="BP7" s="119" t="s">
        <v>251</v>
      </c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</row>
    <row r="8" spans="68:167" s="116" customFormat="1" ht="10.5" customHeight="1"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</row>
    <row r="9" spans="68:167" s="115" customFormat="1" ht="9.75" customHeight="1">
      <c r="BP9" s="120" t="s">
        <v>252</v>
      </c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</row>
    <row r="10" spans="68:167" s="116" customFormat="1" ht="10.5" customHeight="1"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17"/>
      <c r="CM10" s="117"/>
      <c r="DT10" s="117"/>
      <c r="DU10" s="117"/>
      <c r="DV10" s="117"/>
      <c r="DW10" s="117"/>
      <c r="DX10" s="117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1" spans="68:167" s="115" customFormat="1" ht="9.75" customHeight="1">
      <c r="BP11" s="120" t="s">
        <v>13</v>
      </c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19"/>
      <c r="CM11" s="119"/>
      <c r="DY11" s="119" t="s">
        <v>14</v>
      </c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</row>
    <row r="12" spans="68:167" s="116" customFormat="1" ht="10.5" customHeight="1">
      <c r="BP12" s="122" t="s">
        <v>24</v>
      </c>
      <c r="BQ12" s="123"/>
      <c r="BR12" s="123"/>
      <c r="BS12" s="123"/>
      <c r="BT12" s="123"/>
      <c r="BU12" s="123"/>
      <c r="BV12" s="116" t="s">
        <v>24</v>
      </c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2">
        <v>20</v>
      </c>
      <c r="CV12" s="122"/>
      <c r="CW12" s="122"/>
      <c r="CX12" s="122"/>
      <c r="CY12" s="124"/>
      <c r="CZ12" s="124"/>
      <c r="DA12" s="124"/>
      <c r="DB12" s="116" t="s">
        <v>26</v>
      </c>
      <c r="FK12" s="122"/>
    </row>
    <row r="13" spans="1:256" s="126" customFormat="1" ht="15" customHeight="1">
      <c r="A13" s="125"/>
      <c r="B13" s="126" t="s">
        <v>253</v>
      </c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4" spans="1:256" s="128" customFormat="1" ht="12" customHeight="1">
      <c r="A14" s="127"/>
      <c r="B14" s="116"/>
      <c r="EH14" s="116"/>
      <c r="EI14" s="128" t="s">
        <v>254</v>
      </c>
      <c r="EJ14" s="129"/>
      <c r="EK14" s="129"/>
      <c r="EL14" s="129"/>
      <c r="EM14" s="129"/>
      <c r="EN14" s="130" t="s">
        <v>255</v>
      </c>
      <c r="EO14" s="130"/>
      <c r="EP14" s="130"/>
      <c r="EQ14" s="130"/>
      <c r="ER14" s="116"/>
      <c r="ES14" s="116"/>
      <c r="ET14" s="116"/>
      <c r="EU14" s="116"/>
      <c r="EV14" s="116"/>
      <c r="EW14" s="116"/>
      <c r="EX14" s="116"/>
      <c r="EY14" s="116"/>
      <c r="EZ14" s="131" t="s">
        <v>27</v>
      </c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32:167" s="116" customFormat="1" ht="12" customHeight="1">
      <c r="EB15" s="130"/>
      <c r="EC15" s="130"/>
      <c r="ED15" s="130"/>
      <c r="EE15" s="130"/>
      <c r="EF15" s="132"/>
      <c r="EG15" s="132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4"/>
      <c r="ES15" s="134"/>
      <c r="ET15" s="134"/>
      <c r="EU15" s="134"/>
      <c r="EW15" s="133"/>
      <c r="EX15" s="134" t="s">
        <v>256</v>
      </c>
      <c r="EZ15" s="135" t="s">
        <v>257</v>
      </c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</row>
    <row r="16" spans="43:167" s="116" customFormat="1" ht="10.5" customHeight="1">
      <c r="AQ16" s="122" t="s">
        <v>258</v>
      </c>
      <c r="AR16" s="123"/>
      <c r="AS16" s="123"/>
      <c r="AT16" s="123"/>
      <c r="AU16" s="123"/>
      <c r="AV16" s="123"/>
      <c r="AW16" s="116" t="s">
        <v>24</v>
      </c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2">
        <v>20</v>
      </c>
      <c r="BW16" s="122"/>
      <c r="BX16" s="122"/>
      <c r="BY16" s="122"/>
      <c r="BZ16" s="124"/>
      <c r="CA16" s="124"/>
      <c r="CB16" s="124"/>
      <c r="CC16" s="116" t="s">
        <v>26</v>
      </c>
      <c r="ER16" s="122"/>
      <c r="ES16" s="122"/>
      <c r="ET16" s="122"/>
      <c r="EU16" s="122"/>
      <c r="EX16" s="122" t="s">
        <v>29</v>
      </c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</row>
    <row r="17" spans="1:167" s="116" customFormat="1" ht="10.5" customHeight="1">
      <c r="A17" s="116" t="s">
        <v>259</v>
      </c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R17" s="122"/>
      <c r="ES17" s="122"/>
      <c r="ET17" s="122"/>
      <c r="EU17" s="122"/>
      <c r="EX17" s="122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</row>
    <row r="18" spans="1:256" s="118" customFormat="1" ht="10.5" customHeight="1">
      <c r="A18" s="116" t="s">
        <v>260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16"/>
      <c r="AN18" s="116"/>
      <c r="EM18" s="116"/>
      <c r="EN18" s="116"/>
      <c r="EO18" s="116"/>
      <c r="EP18" s="116"/>
      <c r="EQ18" s="116"/>
      <c r="ER18" s="122"/>
      <c r="ES18" s="122"/>
      <c r="ET18" s="122"/>
      <c r="EU18" s="122"/>
      <c r="EV18" s="116"/>
      <c r="EW18" s="116"/>
      <c r="EX18" s="122" t="s">
        <v>33</v>
      </c>
      <c r="EY18" s="11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45:256" s="137" customFormat="1" ht="3" customHeight="1">
      <c r="AS19" s="116"/>
      <c r="AT19" s="116"/>
      <c r="AU19" s="116"/>
      <c r="AV19" s="116"/>
      <c r="AW19" s="116"/>
      <c r="EJ19" s="116"/>
      <c r="EK19" s="116"/>
      <c r="EL19" s="116"/>
      <c r="EM19" s="116"/>
      <c r="EN19" s="116"/>
      <c r="EO19" s="116"/>
      <c r="EP19" s="116"/>
      <c r="EQ19" s="116"/>
      <c r="ER19" s="122"/>
      <c r="ES19" s="122"/>
      <c r="ET19" s="122"/>
      <c r="EU19" s="122"/>
      <c r="EV19" s="116"/>
      <c r="EW19" s="116"/>
      <c r="EX19" s="122"/>
      <c r="EY19" s="11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spans="1:167" s="116" customFormat="1" ht="10.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N20" s="137"/>
      <c r="AO20" s="138" t="s">
        <v>36</v>
      </c>
      <c r="AP20" s="137"/>
      <c r="AQ20" s="137"/>
      <c r="AR20" s="137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R20" s="122"/>
      <c r="ES20" s="122"/>
      <c r="ET20" s="122"/>
      <c r="EU20" s="122"/>
      <c r="EX20" s="122" t="s">
        <v>261</v>
      </c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</row>
    <row r="21" spans="1:167" s="116" customFormat="1" ht="3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R21" s="122"/>
      <c r="ES21" s="122"/>
      <c r="ET21" s="122"/>
      <c r="EU21" s="122"/>
      <c r="EX21" s="122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</row>
    <row r="22" spans="1:167" s="116" customFormat="1" ht="10.5" customHeight="1">
      <c r="A22" s="116" t="s">
        <v>262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R22" s="122"/>
      <c r="ES22" s="122"/>
      <c r="ET22" s="122"/>
      <c r="EU22" s="122"/>
      <c r="EX22" s="134" t="s">
        <v>263</v>
      </c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</row>
    <row r="23" spans="1:167" s="116" customFormat="1" ht="10.5" customHeight="1">
      <c r="A23" s="116" t="s">
        <v>264</v>
      </c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R23" s="122"/>
      <c r="ES23" s="122"/>
      <c r="ET23" s="122"/>
      <c r="EU23" s="122"/>
      <c r="EX23" s="122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</row>
    <row r="24" spans="1:167" s="116" customFormat="1" ht="10.5" customHeight="1">
      <c r="A24" s="116" t="s">
        <v>265</v>
      </c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R24" s="122"/>
      <c r="ES24" s="122"/>
      <c r="ET24" s="122"/>
      <c r="EU24" s="122"/>
      <c r="EX24" s="122" t="s">
        <v>266</v>
      </c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</row>
    <row r="25" spans="1:167" s="116" customFormat="1" ht="10.5" customHeight="1">
      <c r="A25" s="116" t="s">
        <v>264</v>
      </c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N25" s="133"/>
      <c r="EO25" s="133"/>
      <c r="EP25" s="133"/>
      <c r="EQ25" s="133"/>
      <c r="ER25" s="134"/>
      <c r="ES25" s="134"/>
      <c r="ET25" s="134"/>
      <c r="EU25" s="134"/>
      <c r="EW25" s="133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</row>
    <row r="26" spans="1:167" s="116" customFormat="1" ht="10.5" customHeight="1">
      <c r="A26" s="116" t="s">
        <v>267</v>
      </c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N26" s="133"/>
      <c r="EO26" s="133"/>
      <c r="EP26" s="133"/>
      <c r="EQ26" s="133"/>
      <c r="ER26" s="134"/>
      <c r="ES26" s="134"/>
      <c r="ET26" s="134"/>
      <c r="EU26" s="134"/>
      <c r="EW26" s="133"/>
      <c r="EX26" s="122" t="s">
        <v>33</v>
      </c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</row>
    <row r="27" spans="1:167" s="116" customFormat="1" ht="10.5" customHeight="1">
      <c r="A27" s="116" t="s">
        <v>268</v>
      </c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33"/>
      <c r="EK27" s="133"/>
      <c r="EL27" s="133"/>
      <c r="EM27" s="133"/>
      <c r="EN27" s="133"/>
      <c r="EO27" s="133"/>
      <c r="EP27" s="133"/>
      <c r="EQ27" s="133"/>
      <c r="ER27" s="134"/>
      <c r="ES27" s="134"/>
      <c r="ET27" s="134"/>
      <c r="EU27" s="134"/>
      <c r="EW27" s="133"/>
      <c r="EX27" s="122" t="s">
        <v>39</v>
      </c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</row>
    <row r="28" spans="12:167" s="116" customFormat="1" ht="10.5" customHeight="1"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33"/>
      <c r="EK28" s="133"/>
      <c r="EL28" s="133"/>
      <c r="EM28" s="133"/>
      <c r="EN28" s="133"/>
      <c r="EO28" s="133"/>
      <c r="EP28" s="133"/>
      <c r="EQ28" s="133"/>
      <c r="ER28" s="134"/>
      <c r="ES28" s="134"/>
      <c r="ET28" s="134"/>
      <c r="EU28" s="134"/>
      <c r="EW28" s="133"/>
      <c r="EX28" s="122" t="s">
        <v>269</v>
      </c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</row>
    <row r="29" spans="12:167" s="115" customFormat="1" ht="10.5" customHeight="1">
      <c r="L29" s="120" t="s">
        <v>270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5"/>
      <c r="EK29" s="145"/>
      <c r="EL29" s="145"/>
      <c r="EM29" s="145"/>
      <c r="EN29" s="145"/>
      <c r="EO29" s="145"/>
      <c r="EP29" s="145"/>
      <c r="EQ29" s="145"/>
      <c r="ER29" s="146"/>
      <c r="ES29" s="146"/>
      <c r="ET29" s="146"/>
      <c r="EU29" s="146"/>
      <c r="EW29" s="145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</row>
    <row r="30" spans="50:167" s="116" customFormat="1" ht="12" customHeight="1">
      <c r="AX30" s="148"/>
      <c r="AY30" s="148"/>
      <c r="AZ30" s="148"/>
      <c r="BA30" s="148"/>
      <c r="BB30" s="148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CB30" s="142"/>
      <c r="CC30" s="142"/>
      <c r="CD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I30" s="142"/>
      <c r="EL30" s="134" t="s">
        <v>271</v>
      </c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</row>
    <row r="31" spans="1:167" s="116" customFormat="1" ht="4.5" customHeight="1">
      <c r="A31" s="137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33"/>
      <c r="EK31" s="133"/>
      <c r="EL31" s="133"/>
      <c r="EM31" s="133"/>
      <c r="EN31" s="133"/>
      <c r="EO31" s="133"/>
      <c r="EP31" s="133"/>
      <c r="EQ31" s="133"/>
      <c r="ER31" s="134"/>
      <c r="ES31" s="134"/>
      <c r="ET31" s="134"/>
      <c r="EU31" s="134"/>
      <c r="EW31" s="133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</row>
    <row r="32" spans="1:167" s="116" customFormat="1" ht="10.5" customHeight="1">
      <c r="A32" s="151" t="s">
        <v>272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2" t="s">
        <v>273</v>
      </c>
      <c r="AF32" s="152"/>
      <c r="AG32" s="152"/>
      <c r="AH32" s="152"/>
      <c r="AI32" s="152"/>
      <c r="AJ32" s="152"/>
      <c r="AK32" s="152"/>
      <c r="AL32" s="152"/>
      <c r="AM32" s="152"/>
      <c r="AN32" s="152"/>
      <c r="AO32" s="153" t="s">
        <v>274</v>
      </c>
      <c r="AP32" s="153"/>
      <c r="AQ32" s="153"/>
      <c r="AR32" s="153"/>
      <c r="AS32" s="153"/>
      <c r="AT32" s="153"/>
      <c r="AU32" s="153"/>
      <c r="AV32" s="153"/>
      <c r="AW32" s="153"/>
      <c r="AX32" s="153"/>
      <c r="AY32" s="152" t="s">
        <v>275</v>
      </c>
      <c r="AZ32" s="152"/>
      <c r="BA32" s="152"/>
      <c r="BB32" s="152"/>
      <c r="BC32" s="152"/>
      <c r="BD32" s="152"/>
      <c r="BE32" s="152"/>
      <c r="BF32" s="152"/>
      <c r="BG32" s="152"/>
      <c r="BH32" s="152"/>
      <c r="BI32" s="154" t="s">
        <v>276</v>
      </c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2" t="s">
        <v>277</v>
      </c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5" t="s">
        <v>278</v>
      </c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</row>
    <row r="33" spans="1:167" s="116" customFormat="1" ht="10.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6" t="s">
        <v>279</v>
      </c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</row>
    <row r="34" spans="1:167" s="159" customFormat="1" ht="10.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7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22" t="s">
        <v>280</v>
      </c>
      <c r="CB34" s="124"/>
      <c r="CC34" s="124"/>
      <c r="CD34" s="124"/>
      <c r="CE34" s="116" t="s">
        <v>26</v>
      </c>
      <c r="CF34" s="116"/>
      <c r="CG34" s="116"/>
      <c r="CH34" s="116"/>
      <c r="CI34" s="116"/>
      <c r="CJ34" s="116"/>
      <c r="CK34" s="116"/>
      <c r="CL34" s="116"/>
      <c r="CM34" s="158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</row>
    <row r="35" spans="1:167" s="159" customFormat="1" ht="3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60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</row>
    <row r="36" spans="1:167" s="159" customFormat="1" ht="24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63" t="s">
        <v>281</v>
      </c>
      <c r="BJ36" s="163"/>
      <c r="BK36" s="163"/>
      <c r="BL36" s="163"/>
      <c r="BM36" s="163"/>
      <c r="BN36" s="163"/>
      <c r="BO36" s="163"/>
      <c r="BP36" s="163"/>
      <c r="BQ36" s="163"/>
      <c r="BR36" s="163"/>
      <c r="BS36" s="163" t="s">
        <v>282</v>
      </c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 t="s">
        <v>281</v>
      </c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 t="s">
        <v>282</v>
      </c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 t="s">
        <v>283</v>
      </c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4" t="s">
        <v>284</v>
      </c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</row>
    <row r="37" spans="1:167" s="116" customFormat="1" ht="10.5" customHeight="1">
      <c r="A37" s="165">
        <v>1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6">
        <v>2</v>
      </c>
      <c r="AF37" s="166"/>
      <c r="AG37" s="166"/>
      <c r="AH37" s="166"/>
      <c r="AI37" s="166"/>
      <c r="AJ37" s="166"/>
      <c r="AK37" s="166"/>
      <c r="AL37" s="166"/>
      <c r="AM37" s="166"/>
      <c r="AN37" s="166"/>
      <c r="AO37" s="166">
        <v>3</v>
      </c>
      <c r="AP37" s="166"/>
      <c r="AQ37" s="166"/>
      <c r="AR37" s="166"/>
      <c r="AS37" s="166"/>
      <c r="AT37" s="166"/>
      <c r="AU37" s="166"/>
      <c r="AV37" s="166"/>
      <c r="AW37" s="166"/>
      <c r="AX37" s="166"/>
      <c r="AY37" s="166">
        <v>4</v>
      </c>
      <c r="AZ37" s="166"/>
      <c r="BA37" s="166"/>
      <c r="BB37" s="166"/>
      <c r="BC37" s="166"/>
      <c r="BD37" s="166"/>
      <c r="BE37" s="166"/>
      <c r="BF37" s="166"/>
      <c r="BG37" s="166"/>
      <c r="BH37" s="166"/>
      <c r="BI37" s="167">
        <v>5</v>
      </c>
      <c r="BJ37" s="167"/>
      <c r="BK37" s="167"/>
      <c r="BL37" s="167"/>
      <c r="BM37" s="167"/>
      <c r="BN37" s="167"/>
      <c r="BO37" s="167"/>
      <c r="BP37" s="167"/>
      <c r="BQ37" s="167"/>
      <c r="BR37" s="167"/>
      <c r="BS37" s="166">
        <v>6</v>
      </c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7">
        <v>7</v>
      </c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>
        <v>8</v>
      </c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>
        <v>9</v>
      </c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8">
        <v>10</v>
      </c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</row>
    <row r="38" spans="1:167" s="116" customFormat="1" ht="11.2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</row>
    <row r="39" spans="1:167" s="116" customFormat="1" ht="11.25" customHeigh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</row>
    <row r="40" spans="69:167" s="133" customFormat="1" ht="12" customHeight="1">
      <c r="BQ40" s="134" t="s">
        <v>108</v>
      </c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31" t="s">
        <v>285</v>
      </c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</row>
    <row r="41" ht="4.5" customHeight="1"/>
    <row r="42" spans="150:167" s="116" customFormat="1" ht="10.5" customHeight="1">
      <c r="ET42" s="122"/>
      <c r="EU42" s="122"/>
      <c r="EX42" s="122" t="s">
        <v>286</v>
      </c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</row>
    <row r="43" spans="1:167" s="116" customFormat="1" ht="10.5" customHeight="1">
      <c r="A43" s="116" t="s">
        <v>287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ET43" s="122"/>
      <c r="EU43" s="122"/>
      <c r="EW43" s="133"/>
      <c r="EX43" s="122" t="s">
        <v>288</v>
      </c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</row>
    <row r="44" spans="14:58" s="115" customFormat="1" ht="10.5" customHeight="1">
      <c r="N44" s="120" t="s">
        <v>13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H44" s="119" t="s">
        <v>14</v>
      </c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</row>
    <row r="45" spans="1:167" ht="10.5" customHeight="1">
      <c r="A45" s="116" t="s">
        <v>289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X45" s="188" t="s">
        <v>290</v>
      </c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90"/>
    </row>
    <row r="46" spans="1:167" ht="10.5" customHeight="1">
      <c r="A46" s="116" t="s">
        <v>291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X46" s="191" t="s">
        <v>292</v>
      </c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3"/>
    </row>
    <row r="47" spans="1:167" ht="10.5" customHeight="1">
      <c r="A47" s="116" t="s">
        <v>293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X47" s="194"/>
      <c r="BY47" s="116" t="s">
        <v>294</v>
      </c>
      <c r="CL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95"/>
    </row>
    <row r="48" spans="14:167" ht="10.5" customHeight="1">
      <c r="N48" s="120" t="s">
        <v>13</v>
      </c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H48" s="119" t="s">
        <v>14</v>
      </c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X48" s="194"/>
      <c r="BY48" s="116" t="s">
        <v>295</v>
      </c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Z48" s="121"/>
      <c r="DA48" s="121"/>
      <c r="DB48" s="121"/>
      <c r="DC48" s="121"/>
      <c r="DD48" s="121"/>
      <c r="DE48" s="121"/>
      <c r="DF48" s="121"/>
      <c r="DG48" s="121"/>
      <c r="DH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FJ48" s="116"/>
      <c r="FK48" s="195"/>
    </row>
    <row r="49" spans="1:167" ht="10.5" customHeight="1">
      <c r="A49" s="116" t="s">
        <v>294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X49" s="194"/>
      <c r="CL49" s="196" t="s">
        <v>296</v>
      </c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Z49" s="196" t="s">
        <v>13</v>
      </c>
      <c r="DA49" s="196"/>
      <c r="DB49" s="196"/>
      <c r="DC49" s="196"/>
      <c r="DD49" s="196"/>
      <c r="DE49" s="196"/>
      <c r="DF49" s="196"/>
      <c r="DG49" s="196"/>
      <c r="DH49" s="196"/>
      <c r="DJ49" s="196" t="s">
        <v>14</v>
      </c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C49" s="196" t="s">
        <v>297</v>
      </c>
      <c r="ED49" s="196"/>
      <c r="EE49" s="196"/>
      <c r="EF49" s="196"/>
      <c r="EG49" s="196"/>
      <c r="EH49" s="196"/>
      <c r="EI49" s="196"/>
      <c r="EJ49" s="196"/>
      <c r="EK49" s="196"/>
      <c r="EL49" s="196"/>
      <c r="FJ49" s="197"/>
      <c r="FK49" s="195"/>
    </row>
    <row r="50" spans="1:167" ht="10.5" customHeight="1">
      <c r="A50" s="116" t="s">
        <v>295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X50" s="194"/>
      <c r="BY50" s="122" t="s">
        <v>24</v>
      </c>
      <c r="BZ50" s="122"/>
      <c r="CA50" s="123"/>
      <c r="CB50" s="123"/>
      <c r="CC50" s="123"/>
      <c r="CD50" s="123"/>
      <c r="CE50" s="123"/>
      <c r="CF50" s="116" t="s">
        <v>24</v>
      </c>
      <c r="CG50" s="116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2">
        <v>20</v>
      </c>
      <c r="DF50" s="122"/>
      <c r="DG50" s="122"/>
      <c r="DH50" s="122"/>
      <c r="DI50" s="124"/>
      <c r="DJ50" s="124"/>
      <c r="DK50" s="124"/>
      <c r="DL50" s="116" t="s">
        <v>26</v>
      </c>
      <c r="DM50" s="116"/>
      <c r="DN50" s="116"/>
      <c r="ED50" s="116"/>
      <c r="EE50" s="116"/>
      <c r="EF50" s="116"/>
      <c r="EG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95"/>
    </row>
    <row r="51" spans="14:167" s="115" customFormat="1" ht="9.75" customHeight="1">
      <c r="N51" s="196" t="s">
        <v>296</v>
      </c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D51" s="196" t="s">
        <v>13</v>
      </c>
      <c r="AE51" s="196"/>
      <c r="AF51" s="196"/>
      <c r="AG51" s="196"/>
      <c r="AH51" s="196"/>
      <c r="AI51" s="196"/>
      <c r="AJ51" s="196"/>
      <c r="AK51" s="196"/>
      <c r="AL51" s="196"/>
      <c r="AM51" s="196"/>
      <c r="AO51" s="196" t="s">
        <v>14</v>
      </c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H51" s="144" t="s">
        <v>297</v>
      </c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X51" s="198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200"/>
    </row>
    <row r="52" spans="1:40" s="116" customFormat="1" ht="10.5" customHeight="1">
      <c r="A52" s="122" t="s">
        <v>24</v>
      </c>
      <c r="B52" s="122"/>
      <c r="C52" s="123"/>
      <c r="D52" s="123"/>
      <c r="E52" s="123"/>
      <c r="F52" s="123"/>
      <c r="G52" s="123"/>
      <c r="H52" s="116" t="s">
        <v>24</v>
      </c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2">
        <v>20</v>
      </c>
      <c r="AH52" s="122"/>
      <c r="AI52" s="122"/>
      <c r="AJ52" s="122"/>
      <c r="AK52" s="124"/>
      <c r="AL52" s="124"/>
      <c r="AM52" s="124"/>
      <c r="AN52" s="116" t="s">
        <v>26</v>
      </c>
    </row>
    <row r="53" s="116" customFormat="1" ht="3" customHeight="1"/>
  </sheetData>
  <sheetProtection selectLockedCells="1" selectUnlockedCells="1"/>
  <mergeCells count="134">
    <mergeCell ref="BP5:FK5"/>
    <mergeCell ref="BP6:FK6"/>
    <mergeCell ref="BP7:FK7"/>
    <mergeCell ref="BP8:FK8"/>
    <mergeCell ref="BP9:FK9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B13:EX13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EZ27:FK27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BS40:CM40"/>
    <mergeCell ref="CN40:DA40"/>
    <mergeCell ref="DB40:DO40"/>
    <mergeCell ref="DP40:EM40"/>
    <mergeCell ref="EN40:FK40"/>
    <mergeCell ref="EZ42:FK42"/>
    <mergeCell ref="N43:AF43"/>
    <mergeCell ref="AH43:BF43"/>
    <mergeCell ref="EZ43:FK43"/>
    <mergeCell ref="N44:AF44"/>
    <mergeCell ref="AH44:BF44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A52:B52"/>
    <mergeCell ref="C52:G52"/>
    <mergeCell ref="H52:I52"/>
    <mergeCell ref="J52:AF52"/>
    <mergeCell ref="AG52:AJ52"/>
    <mergeCell ref="AK52:AM52"/>
    <mergeCell ref="AN52:AP52"/>
  </mergeCells>
  <printOptions/>
  <pageMargins left="0.39375" right="0.31527777777777777" top="0.5902777777777778" bottom="0.3541666666666667" header="0.19652777777777777" footer="0.5118055555555555"/>
  <pageSetup fitToHeight="1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zoomScale="75" zoomScaleNormal="75" workbookViewId="0" topLeftCell="B4">
      <selection activeCell="J68" sqref="J68"/>
    </sheetView>
  </sheetViews>
  <sheetFormatPr defaultColWidth="9.00390625" defaultRowHeight="12.75" outlineLevelRow="2"/>
  <cols>
    <col min="1" max="1" width="0" style="201" hidden="1" customWidth="1"/>
    <col min="2" max="2" width="5.625" style="201" customWidth="1"/>
    <col min="3" max="3" width="35.75390625" style="201" customWidth="1"/>
    <col min="4" max="4" width="16.125" style="201" customWidth="1"/>
    <col min="5" max="5" width="12.125" style="201" customWidth="1"/>
    <col min="6" max="6" width="15.125" style="202" customWidth="1"/>
    <col min="7" max="7" width="20.00390625" style="201" customWidth="1"/>
    <col min="8" max="8" width="15.875" style="201" customWidth="1"/>
    <col min="9" max="9" width="12.375" style="201" customWidth="1"/>
    <col min="10" max="10" width="19.125" style="201" customWidth="1"/>
    <col min="11" max="16384" width="8.875" style="201" customWidth="1"/>
  </cols>
  <sheetData>
    <row r="1" ht="12.75">
      <c r="J1" s="203" t="s">
        <v>298</v>
      </c>
    </row>
    <row r="2" ht="12.75">
      <c r="J2" s="203" t="s">
        <v>250</v>
      </c>
    </row>
    <row r="3" ht="12.75">
      <c r="J3" s="203"/>
    </row>
    <row r="4" ht="12.75">
      <c r="J4" s="203" t="s">
        <v>299</v>
      </c>
    </row>
    <row r="5" spans="2:10" s="204" customFormat="1" ht="12.75">
      <c r="B5" s="205" t="s">
        <v>300</v>
      </c>
      <c r="C5" s="205"/>
      <c r="D5" s="205"/>
      <c r="E5" s="205"/>
      <c r="F5" s="205"/>
      <c r="G5" s="205"/>
      <c r="H5" s="205"/>
      <c r="I5" s="205"/>
      <c r="J5" s="205"/>
    </row>
    <row r="6" spans="2:10" s="206" customFormat="1" ht="12.75">
      <c r="B6" s="204" t="s">
        <v>301</v>
      </c>
      <c r="E6" s="207" t="s">
        <v>302</v>
      </c>
      <c r="F6" s="207"/>
      <c r="G6" s="207"/>
      <c r="H6" s="207"/>
      <c r="I6" s="207"/>
      <c r="J6" s="207"/>
    </row>
    <row r="7" spans="2:10" s="204" customFormat="1" ht="12.75">
      <c r="B7" s="204" t="s">
        <v>303</v>
      </c>
      <c r="D7" s="207" t="s">
        <v>304</v>
      </c>
      <c r="E7" s="207"/>
      <c r="F7" s="207"/>
      <c r="G7" s="207"/>
      <c r="H7" s="207"/>
      <c r="I7" s="207"/>
      <c r="J7" s="207"/>
    </row>
    <row r="8" spans="1:10" s="206" customFormat="1" ht="12.75" customHeight="1">
      <c r="A8" s="208" t="s">
        <v>305</v>
      </c>
      <c r="B8" s="208"/>
      <c r="C8" s="208"/>
      <c r="D8" s="208"/>
      <c r="E8" s="208"/>
      <c r="F8" s="208"/>
      <c r="G8" s="208"/>
      <c r="H8" s="208"/>
      <c r="I8" s="208"/>
      <c r="J8" s="208"/>
    </row>
    <row r="9" spans="1:10" s="210" customFormat="1" ht="12.75" customHeight="1">
      <c r="A9" s="209" t="s">
        <v>306</v>
      </c>
      <c r="B9" s="209" t="s">
        <v>102</v>
      </c>
      <c r="C9" s="209" t="s">
        <v>307</v>
      </c>
      <c r="D9" s="209" t="s">
        <v>308</v>
      </c>
      <c r="E9" s="209" t="s">
        <v>309</v>
      </c>
      <c r="F9" s="209"/>
      <c r="G9" s="209"/>
      <c r="H9" s="209"/>
      <c r="I9" s="209" t="s">
        <v>310</v>
      </c>
      <c r="J9" s="209" t="s">
        <v>311</v>
      </c>
    </row>
    <row r="10" spans="1:10" s="210" customFormat="1" ht="13.5" customHeight="1">
      <c r="A10" s="209"/>
      <c r="B10" s="209"/>
      <c r="C10" s="209"/>
      <c r="D10" s="209"/>
      <c r="E10" s="211" t="s">
        <v>108</v>
      </c>
      <c r="F10" s="212" t="s">
        <v>56</v>
      </c>
      <c r="G10" s="212"/>
      <c r="H10" s="212"/>
      <c r="I10" s="209"/>
      <c r="J10" s="209"/>
    </row>
    <row r="11" spans="1:10" s="210" customFormat="1" ht="12.75">
      <c r="A11" s="209"/>
      <c r="B11" s="209"/>
      <c r="C11" s="209"/>
      <c r="D11" s="209"/>
      <c r="E11" s="211"/>
      <c r="F11" s="209" t="s">
        <v>312</v>
      </c>
      <c r="G11" s="209" t="s">
        <v>313</v>
      </c>
      <c r="H11" s="209" t="s">
        <v>314</v>
      </c>
      <c r="I11" s="209"/>
      <c r="J11" s="209"/>
    </row>
    <row r="12" spans="1:10" s="206" customFormat="1" ht="12.75">
      <c r="A12" s="213">
        <v>1</v>
      </c>
      <c r="B12" s="213"/>
      <c r="C12" s="213">
        <v>1</v>
      </c>
      <c r="D12" s="213">
        <v>2</v>
      </c>
      <c r="E12" s="213">
        <v>3</v>
      </c>
      <c r="F12" s="213">
        <v>4</v>
      </c>
      <c r="G12" s="213">
        <v>5</v>
      </c>
      <c r="H12" s="213">
        <v>6</v>
      </c>
      <c r="I12" s="213">
        <v>7</v>
      </c>
      <c r="J12" s="213" t="s">
        <v>315</v>
      </c>
    </row>
    <row r="13" spans="1:10" s="206" customFormat="1" ht="12.75" outlineLevel="1">
      <c r="A13" s="214"/>
      <c r="B13" s="215">
        <v>1</v>
      </c>
      <c r="C13" s="214" t="s">
        <v>316</v>
      </c>
      <c r="D13" s="216">
        <v>4</v>
      </c>
      <c r="E13" s="217">
        <f aca="true" t="shared" si="0" ref="E13:E18">F13+G13+H13</f>
        <v>28598.57</v>
      </c>
      <c r="F13" s="218">
        <v>20019</v>
      </c>
      <c r="G13" s="219"/>
      <c r="H13" s="220">
        <v>8579.57</v>
      </c>
      <c r="I13" s="221">
        <v>12</v>
      </c>
      <c r="J13" s="222">
        <v>1617506.24</v>
      </c>
    </row>
    <row r="14" spans="1:10" s="206" customFormat="1" ht="12.75" outlineLevel="1">
      <c r="A14" s="214"/>
      <c r="B14" s="215">
        <v>2</v>
      </c>
      <c r="C14" s="223" t="s">
        <v>317</v>
      </c>
      <c r="D14" s="216">
        <v>18.5</v>
      </c>
      <c r="E14" s="217">
        <f t="shared" si="0"/>
        <v>12075.71</v>
      </c>
      <c r="F14" s="218">
        <v>8453</v>
      </c>
      <c r="G14" s="219"/>
      <c r="H14" s="220">
        <v>3622.71</v>
      </c>
      <c r="I14" s="221">
        <v>12</v>
      </c>
      <c r="J14" s="222">
        <v>2925582.5</v>
      </c>
    </row>
    <row r="15" spans="1:10" s="206" customFormat="1" ht="12.75" outlineLevel="1">
      <c r="A15" s="214"/>
      <c r="B15" s="215">
        <v>3</v>
      </c>
      <c r="C15" s="223" t="s">
        <v>318</v>
      </c>
      <c r="D15" s="216">
        <v>26.6</v>
      </c>
      <c r="E15" s="217">
        <f t="shared" si="0"/>
        <v>11814.29</v>
      </c>
      <c r="F15" s="218">
        <v>8270</v>
      </c>
      <c r="G15" s="219"/>
      <c r="H15" s="220">
        <v>3544.29</v>
      </c>
      <c r="I15" s="221">
        <v>12</v>
      </c>
      <c r="J15" s="222">
        <v>4015896.25</v>
      </c>
    </row>
    <row r="16" spans="1:10" s="206" customFormat="1" ht="12.75" outlineLevel="1">
      <c r="A16" s="214"/>
      <c r="B16" s="215">
        <v>4</v>
      </c>
      <c r="C16" s="223" t="s">
        <v>319</v>
      </c>
      <c r="D16" s="216"/>
      <c r="E16" s="217">
        <f t="shared" si="0"/>
        <v>0</v>
      </c>
      <c r="F16" s="218"/>
      <c r="G16" s="219"/>
      <c r="H16" s="220"/>
      <c r="I16" s="221">
        <v>12</v>
      </c>
      <c r="J16" s="222">
        <f>D16*E16*I16</f>
        <v>0</v>
      </c>
    </row>
    <row r="17" spans="1:10" s="206" customFormat="1" ht="12.75" outlineLevel="1">
      <c r="A17" s="214"/>
      <c r="B17" s="215">
        <v>5</v>
      </c>
      <c r="C17" s="223" t="s">
        <v>320</v>
      </c>
      <c r="D17" s="216">
        <v>17</v>
      </c>
      <c r="E17" s="217">
        <f t="shared" si="0"/>
        <v>10167.14</v>
      </c>
      <c r="F17" s="218">
        <v>7117</v>
      </c>
      <c r="G17" s="219"/>
      <c r="H17" s="220">
        <v>3050.14</v>
      </c>
      <c r="I17" s="221">
        <v>12</v>
      </c>
      <c r="J17" s="222">
        <v>2318871.44</v>
      </c>
    </row>
    <row r="18" spans="1:10" s="206" customFormat="1" ht="12.75" outlineLevel="1">
      <c r="A18" s="214"/>
      <c r="B18" s="215">
        <v>6</v>
      </c>
      <c r="C18" s="223" t="s">
        <v>321</v>
      </c>
      <c r="D18" s="216"/>
      <c r="E18" s="217">
        <f t="shared" si="0"/>
        <v>0</v>
      </c>
      <c r="F18" s="218"/>
      <c r="G18" s="219"/>
      <c r="H18" s="220"/>
      <c r="I18" s="221">
        <v>12</v>
      </c>
      <c r="J18" s="222">
        <f>D18*E18*I18</f>
        <v>0</v>
      </c>
    </row>
    <row r="19" spans="1:10" s="206" customFormat="1" ht="12.75" outlineLevel="1">
      <c r="A19" s="224" t="s">
        <v>322</v>
      </c>
      <c r="B19" s="224"/>
      <c r="C19" s="224"/>
      <c r="D19" s="224"/>
      <c r="E19" s="224"/>
      <c r="F19" s="224"/>
      <c r="G19" s="224"/>
      <c r="H19" s="224"/>
      <c r="I19" s="224"/>
      <c r="J19" s="225">
        <f>SUM(J13:J18)</f>
        <v>10877856.43</v>
      </c>
    </row>
    <row r="20" spans="1:10" s="206" customFormat="1" ht="23.25" customHeight="1">
      <c r="A20" s="208" t="s">
        <v>323</v>
      </c>
      <c r="B20" s="208"/>
      <c r="C20" s="208"/>
      <c r="D20" s="208"/>
      <c r="E20" s="208"/>
      <c r="F20" s="208"/>
      <c r="G20" s="208"/>
      <c r="H20" s="208"/>
      <c r="I20" s="208"/>
      <c r="J20" s="208"/>
    </row>
    <row r="21" spans="1:10" ht="33" customHeight="1">
      <c r="A21" s="226"/>
      <c r="B21" s="227" t="s">
        <v>102</v>
      </c>
      <c r="C21" s="209" t="s">
        <v>324</v>
      </c>
      <c r="D21" s="209" t="s">
        <v>325</v>
      </c>
      <c r="E21" s="209"/>
      <c r="F21" s="209" t="s">
        <v>326</v>
      </c>
      <c r="G21" s="209"/>
      <c r="H21" s="209" t="s">
        <v>327</v>
      </c>
      <c r="I21" s="209"/>
      <c r="J21" s="209" t="s">
        <v>328</v>
      </c>
    </row>
    <row r="22" spans="1:10" ht="12.75">
      <c r="A22" s="226"/>
      <c r="B22" s="228">
        <v>1</v>
      </c>
      <c r="C22" s="228">
        <v>2</v>
      </c>
      <c r="D22" s="228">
        <v>3</v>
      </c>
      <c r="E22" s="228"/>
      <c r="F22" s="228">
        <v>4</v>
      </c>
      <c r="G22" s="228"/>
      <c r="H22" s="228">
        <v>5</v>
      </c>
      <c r="I22" s="228"/>
      <c r="J22" s="228" t="s">
        <v>329</v>
      </c>
    </row>
    <row r="23" spans="1:10" s="206" customFormat="1" ht="12.75" outlineLevel="1">
      <c r="A23" s="214"/>
      <c r="B23" s="215">
        <v>1</v>
      </c>
      <c r="C23" s="223" t="s">
        <v>330</v>
      </c>
      <c r="D23" s="229">
        <v>20</v>
      </c>
      <c r="E23" s="229"/>
      <c r="F23" s="217">
        <v>1553.38</v>
      </c>
      <c r="G23" s="217"/>
      <c r="H23" s="216">
        <v>12</v>
      </c>
      <c r="I23" s="216"/>
      <c r="J23" s="230">
        <v>372811</v>
      </c>
    </row>
    <row r="24" spans="1:10" s="206" customFormat="1" ht="12.75" outlineLevel="1">
      <c r="A24" s="214"/>
      <c r="B24" s="215"/>
      <c r="C24" s="223"/>
      <c r="D24" s="229"/>
      <c r="E24" s="229"/>
      <c r="F24" s="217"/>
      <c r="G24" s="217"/>
      <c r="H24" s="216"/>
      <c r="I24" s="216"/>
      <c r="J24" s="230"/>
    </row>
    <row r="25" spans="1:10" s="206" customFormat="1" ht="12.75" outlineLevel="1">
      <c r="A25" s="231" t="s">
        <v>322</v>
      </c>
      <c r="B25" s="232"/>
      <c r="C25" s="233" t="s">
        <v>322</v>
      </c>
      <c r="D25" s="233"/>
      <c r="E25" s="233"/>
      <c r="F25" s="233"/>
      <c r="G25" s="233"/>
      <c r="H25" s="233"/>
      <c r="I25" s="233"/>
      <c r="J25" s="225">
        <f>J23</f>
        <v>372811</v>
      </c>
    </row>
    <row r="26" spans="1:10" s="206" customFormat="1" ht="33" customHeight="1">
      <c r="A26" s="234" t="s">
        <v>331</v>
      </c>
      <c r="B26" s="234"/>
      <c r="C26" s="234"/>
      <c r="D26" s="234"/>
      <c r="E26" s="234"/>
      <c r="F26" s="234"/>
      <c r="G26" s="234"/>
      <c r="H26" s="234"/>
      <c r="I26" s="234"/>
      <c r="J26" s="234"/>
    </row>
    <row r="27" spans="1:10" ht="12.75" customHeight="1">
      <c r="A27" s="226"/>
      <c r="B27" s="235" t="s">
        <v>102</v>
      </c>
      <c r="C27" s="209" t="s">
        <v>332</v>
      </c>
      <c r="D27" s="209"/>
      <c r="E27" s="209"/>
      <c r="F27" s="209"/>
      <c r="G27" s="211" t="s">
        <v>333</v>
      </c>
      <c r="H27" s="209" t="s">
        <v>334</v>
      </c>
      <c r="I27" s="209"/>
      <c r="J27" s="209" t="s">
        <v>335</v>
      </c>
    </row>
    <row r="28" spans="1:10" ht="12.75">
      <c r="A28" s="236"/>
      <c r="B28" s="237">
        <v>1</v>
      </c>
      <c r="C28" s="228">
        <v>2</v>
      </c>
      <c r="D28" s="228"/>
      <c r="E28" s="228"/>
      <c r="F28" s="228"/>
      <c r="G28" s="238">
        <v>3</v>
      </c>
      <c r="H28" s="228">
        <v>4</v>
      </c>
      <c r="I28" s="228"/>
      <c r="J28" s="228" t="s">
        <v>336</v>
      </c>
    </row>
    <row r="29" spans="1:10" s="245" customFormat="1" ht="12.75" customHeight="1" outlineLevel="1">
      <c r="A29" s="239"/>
      <c r="B29" s="240">
        <v>1</v>
      </c>
      <c r="C29" s="241" t="s">
        <v>337</v>
      </c>
      <c r="D29" s="241"/>
      <c r="E29" s="241"/>
      <c r="F29" s="241"/>
      <c r="G29" s="242" t="s">
        <v>123</v>
      </c>
      <c r="H29" s="243" t="s">
        <v>123</v>
      </c>
      <c r="I29" s="243"/>
      <c r="J29" s="244">
        <f>J30+J31</f>
        <v>2475146.83</v>
      </c>
    </row>
    <row r="30" spans="1:10" s="206" customFormat="1" ht="30" customHeight="1" outlineLevel="1">
      <c r="A30" s="214"/>
      <c r="B30" s="215" t="s">
        <v>124</v>
      </c>
      <c r="C30" s="246" t="s">
        <v>338</v>
      </c>
      <c r="D30" s="246"/>
      <c r="E30" s="246"/>
      <c r="F30" s="246"/>
      <c r="G30" s="247">
        <v>11250667.43</v>
      </c>
      <c r="H30" s="248">
        <v>22</v>
      </c>
      <c r="I30" s="248"/>
      <c r="J30" s="222">
        <v>2475146.83</v>
      </c>
    </row>
    <row r="31" spans="1:10" s="206" customFormat="1" ht="15.75" customHeight="1" outlineLevel="1">
      <c r="A31" s="214"/>
      <c r="B31" s="215" t="s">
        <v>339</v>
      </c>
      <c r="C31" s="246" t="s">
        <v>340</v>
      </c>
      <c r="D31" s="246"/>
      <c r="E31" s="246"/>
      <c r="F31" s="246"/>
      <c r="G31" s="247"/>
      <c r="H31" s="248">
        <v>10</v>
      </c>
      <c r="I31" s="248"/>
      <c r="J31" s="222">
        <f>D31*G31/100</f>
        <v>0</v>
      </c>
    </row>
    <row r="32" spans="1:10" s="245" customFormat="1" ht="15.75" customHeight="1" outlineLevel="1">
      <c r="A32" s="239"/>
      <c r="B32" s="240">
        <v>2</v>
      </c>
      <c r="C32" s="241" t="s">
        <v>341</v>
      </c>
      <c r="D32" s="241"/>
      <c r="E32" s="241"/>
      <c r="F32" s="241"/>
      <c r="G32" s="242" t="s">
        <v>123</v>
      </c>
      <c r="H32" s="243" t="s">
        <v>123</v>
      </c>
      <c r="I32" s="243"/>
      <c r="J32" s="244">
        <f>J33+J34+J35+J36</f>
        <v>348770.76999999996</v>
      </c>
    </row>
    <row r="33" spans="1:10" s="206" customFormat="1" ht="48" customHeight="1" outlineLevel="1">
      <c r="A33" s="214"/>
      <c r="B33" s="215" t="s">
        <v>171</v>
      </c>
      <c r="C33" s="246" t="s">
        <v>342</v>
      </c>
      <c r="D33" s="246"/>
      <c r="E33" s="246"/>
      <c r="F33" s="246"/>
      <c r="G33" s="247">
        <v>11250667.43</v>
      </c>
      <c r="H33" s="248">
        <v>2.9</v>
      </c>
      <c r="I33" s="248"/>
      <c r="J33" s="222">
        <v>326269.36</v>
      </c>
    </row>
    <row r="34" spans="1:10" s="206" customFormat="1" ht="15.75" customHeight="1" outlineLevel="1">
      <c r="A34" s="214"/>
      <c r="B34" s="215" t="s">
        <v>192</v>
      </c>
      <c r="C34" s="246" t="s">
        <v>343</v>
      </c>
      <c r="D34" s="246"/>
      <c r="E34" s="246"/>
      <c r="F34" s="246"/>
      <c r="G34" s="247"/>
      <c r="H34" s="248">
        <v>0</v>
      </c>
      <c r="I34" s="248"/>
      <c r="J34" s="222">
        <f>D34*G34/100</f>
        <v>0</v>
      </c>
    </row>
    <row r="35" spans="1:10" s="206" customFormat="1" ht="15.75" customHeight="1" outlineLevel="1">
      <c r="A35" s="214"/>
      <c r="B35" s="215" t="s">
        <v>194</v>
      </c>
      <c r="C35" s="246" t="s">
        <v>344</v>
      </c>
      <c r="D35" s="246"/>
      <c r="E35" s="246"/>
      <c r="F35" s="246"/>
      <c r="G35" s="247">
        <v>11250667.43</v>
      </c>
      <c r="H35" s="248">
        <v>0.2</v>
      </c>
      <c r="I35" s="248"/>
      <c r="J35" s="222">
        <v>22501.41</v>
      </c>
    </row>
    <row r="36" spans="1:10" s="206" customFormat="1" ht="12.75" customHeight="1" outlineLevel="1">
      <c r="A36" s="214"/>
      <c r="B36" s="215" t="s">
        <v>198</v>
      </c>
      <c r="C36" s="246" t="s">
        <v>345</v>
      </c>
      <c r="D36" s="246"/>
      <c r="E36" s="246"/>
      <c r="F36" s="246"/>
      <c r="G36" s="247"/>
      <c r="H36" s="248"/>
      <c r="I36" s="248"/>
      <c r="J36" s="222">
        <f>D36*H36/100</f>
        <v>0</v>
      </c>
    </row>
    <row r="37" spans="1:10" s="245" customFormat="1" ht="30" customHeight="1" outlineLevel="1">
      <c r="A37" s="239"/>
      <c r="B37" s="240">
        <v>3</v>
      </c>
      <c r="C37" s="241" t="s">
        <v>346</v>
      </c>
      <c r="D37" s="241"/>
      <c r="E37" s="241"/>
      <c r="F37" s="241"/>
      <c r="G37" s="249">
        <v>11250667.43</v>
      </c>
      <c r="H37" s="250">
        <v>5.1</v>
      </c>
      <c r="I37" s="250"/>
      <c r="J37" s="244">
        <v>573784.04</v>
      </c>
    </row>
    <row r="38" spans="1:10" s="206" customFormat="1" ht="12.75" outlineLevel="1">
      <c r="A38" s="224" t="s">
        <v>322</v>
      </c>
      <c r="B38" s="224"/>
      <c r="C38" s="224"/>
      <c r="D38" s="224"/>
      <c r="E38" s="224"/>
      <c r="F38" s="224"/>
      <c r="G38" s="224"/>
      <c r="H38" s="224"/>
      <c r="I38" s="224"/>
      <c r="J38" s="225">
        <f>J29+J32+J37</f>
        <v>3397701.64</v>
      </c>
    </row>
    <row r="39" spans="1:10" s="206" customFormat="1" ht="24" customHeight="1">
      <c r="A39" s="234" t="s">
        <v>347</v>
      </c>
      <c r="B39" s="234"/>
      <c r="C39" s="234"/>
      <c r="D39" s="234"/>
      <c r="E39" s="234"/>
      <c r="F39" s="234"/>
      <c r="G39" s="234"/>
      <c r="H39" s="234"/>
      <c r="I39" s="234"/>
      <c r="J39" s="234"/>
    </row>
    <row r="40" spans="1:10" ht="12.75" customHeight="1">
      <c r="A40" s="226"/>
      <c r="B40" s="251" t="s">
        <v>102</v>
      </c>
      <c r="C40" s="209" t="s">
        <v>324</v>
      </c>
      <c r="D40" s="209" t="s">
        <v>348</v>
      </c>
      <c r="E40" s="209"/>
      <c r="F40" s="209" t="s">
        <v>349</v>
      </c>
      <c r="G40" s="209" t="s">
        <v>350</v>
      </c>
      <c r="H40" s="209" t="s">
        <v>351</v>
      </c>
      <c r="I40" s="209"/>
      <c r="J40" s="209" t="s">
        <v>328</v>
      </c>
    </row>
    <row r="41" spans="1:10" s="253" customFormat="1" ht="12.75">
      <c r="A41" s="252"/>
      <c r="B41" s="228">
        <v>1</v>
      </c>
      <c r="C41" s="228">
        <v>2</v>
      </c>
      <c r="D41" s="228">
        <v>3</v>
      </c>
      <c r="E41" s="228"/>
      <c r="F41" s="228">
        <v>4</v>
      </c>
      <c r="G41" s="228">
        <v>5</v>
      </c>
      <c r="H41" s="228">
        <v>6</v>
      </c>
      <c r="I41" s="228"/>
      <c r="J41" s="228" t="s">
        <v>352</v>
      </c>
    </row>
    <row r="42" spans="1:10" s="206" customFormat="1" ht="15.75" customHeight="1" outlineLevel="1">
      <c r="A42" s="214"/>
      <c r="B42" s="215">
        <v>1</v>
      </c>
      <c r="C42" s="214" t="s">
        <v>353</v>
      </c>
      <c r="D42" s="223" t="s">
        <v>354</v>
      </c>
      <c r="E42" s="229"/>
      <c r="F42" s="254">
        <v>1</v>
      </c>
      <c r="G42" s="255">
        <v>4696.4</v>
      </c>
      <c r="H42" s="229">
        <v>11.5</v>
      </c>
      <c r="I42" s="229"/>
      <c r="J42" s="222">
        <f aca="true" t="shared" si="1" ref="J42:J47">F42*G42*H42</f>
        <v>54008.6</v>
      </c>
    </row>
    <row r="43" spans="1:10" s="206" customFormat="1" ht="30" customHeight="1" outlineLevel="1">
      <c r="A43" s="214"/>
      <c r="B43" s="215">
        <v>2</v>
      </c>
      <c r="C43" s="214" t="s">
        <v>355</v>
      </c>
      <c r="D43" s="256" t="s">
        <v>356</v>
      </c>
      <c r="E43" s="256"/>
      <c r="F43" s="254">
        <v>1</v>
      </c>
      <c r="G43" s="255">
        <v>32.62</v>
      </c>
      <c r="H43" s="229">
        <v>12</v>
      </c>
      <c r="I43" s="229"/>
      <c r="J43" s="222">
        <v>391.4</v>
      </c>
    </row>
    <row r="44" spans="1:10" s="206" customFormat="1" ht="15.75" customHeight="1" outlineLevel="1">
      <c r="A44" s="257"/>
      <c r="B44" s="258">
        <v>3</v>
      </c>
      <c r="C44" s="214" t="s">
        <v>357</v>
      </c>
      <c r="D44" s="223" t="s">
        <v>358</v>
      </c>
      <c r="E44" s="229"/>
      <c r="F44" s="254">
        <v>1</v>
      </c>
      <c r="G44" s="255">
        <v>150</v>
      </c>
      <c r="H44" s="229">
        <v>12</v>
      </c>
      <c r="I44" s="229"/>
      <c r="J44" s="222">
        <f t="shared" si="1"/>
        <v>1800</v>
      </c>
    </row>
    <row r="45" spans="1:10" s="206" customFormat="1" ht="15.75" customHeight="1" outlineLevel="1">
      <c r="A45" s="257"/>
      <c r="B45" s="258">
        <v>4</v>
      </c>
      <c r="C45" s="214" t="s">
        <v>359</v>
      </c>
      <c r="D45" s="223" t="s">
        <v>358</v>
      </c>
      <c r="E45" s="229"/>
      <c r="F45" s="254"/>
      <c r="G45" s="255"/>
      <c r="H45" s="229">
        <v>12</v>
      </c>
      <c r="I45" s="229"/>
      <c r="J45" s="222">
        <f t="shared" si="1"/>
        <v>0</v>
      </c>
    </row>
    <row r="46" spans="1:10" s="206" customFormat="1" ht="15.75" customHeight="1" outlineLevel="1">
      <c r="A46" s="257"/>
      <c r="B46" s="258">
        <v>5</v>
      </c>
      <c r="C46" s="214" t="s">
        <v>360</v>
      </c>
      <c r="D46" s="223" t="s">
        <v>361</v>
      </c>
      <c r="E46" s="229"/>
      <c r="F46" s="254"/>
      <c r="G46" s="255"/>
      <c r="H46" s="229">
        <v>12</v>
      </c>
      <c r="I46" s="229"/>
      <c r="J46" s="222">
        <f t="shared" si="1"/>
        <v>0</v>
      </c>
    </row>
    <row r="47" spans="1:10" s="206" customFormat="1" ht="15.75" customHeight="1" outlineLevel="1">
      <c r="A47" s="257"/>
      <c r="B47" s="258">
        <v>6</v>
      </c>
      <c r="C47" s="214" t="s">
        <v>362</v>
      </c>
      <c r="D47" s="259" t="s">
        <v>363</v>
      </c>
      <c r="E47" s="259"/>
      <c r="F47" s="254"/>
      <c r="G47" s="255">
        <v>0</v>
      </c>
      <c r="H47" s="229">
        <v>12</v>
      </c>
      <c r="I47" s="229"/>
      <c r="J47" s="222">
        <f t="shared" si="1"/>
        <v>0</v>
      </c>
    </row>
    <row r="48" spans="1:10" s="206" customFormat="1" ht="15.75" customHeight="1" outlineLevel="1">
      <c r="A48" s="224" t="s">
        <v>322</v>
      </c>
      <c r="B48" s="224"/>
      <c r="C48" s="224"/>
      <c r="D48" s="224"/>
      <c r="E48" s="224"/>
      <c r="F48" s="224"/>
      <c r="G48" s="224"/>
      <c r="H48" s="224"/>
      <c r="I48" s="224"/>
      <c r="J48" s="260">
        <f>SUM(J42:J47)</f>
        <v>56200</v>
      </c>
    </row>
    <row r="49" spans="1:10" s="206" customFormat="1" ht="15.75" customHeight="1">
      <c r="A49" s="234" t="s">
        <v>364</v>
      </c>
      <c r="B49" s="234"/>
      <c r="C49" s="234"/>
      <c r="D49" s="234"/>
      <c r="E49" s="234"/>
      <c r="F49" s="234"/>
      <c r="G49" s="234"/>
      <c r="H49" s="234"/>
      <c r="I49" s="234"/>
      <c r="J49" s="234"/>
    </row>
    <row r="50" spans="1:10" s="206" customFormat="1" ht="31.5" customHeight="1" outlineLevel="1">
      <c r="A50" s="214"/>
      <c r="B50" s="215">
        <v>1</v>
      </c>
      <c r="C50" s="214" t="s">
        <v>365</v>
      </c>
      <c r="D50" s="259" t="s">
        <v>366</v>
      </c>
      <c r="E50" s="259"/>
      <c r="F50" s="216"/>
      <c r="G50" s="261"/>
      <c r="H50" s="215">
        <v>12</v>
      </c>
      <c r="I50" s="215"/>
      <c r="J50" s="222">
        <f>F50*G50*H50</f>
        <v>0</v>
      </c>
    </row>
    <row r="51" spans="1:10" s="206" customFormat="1" ht="15.75" customHeight="1" outlineLevel="1">
      <c r="A51" s="224" t="s">
        <v>322</v>
      </c>
      <c r="B51" s="224"/>
      <c r="C51" s="224"/>
      <c r="D51" s="224"/>
      <c r="E51" s="224"/>
      <c r="F51" s="224"/>
      <c r="G51" s="224"/>
      <c r="H51" s="224"/>
      <c r="I51" s="224"/>
      <c r="J51" s="225">
        <f>SUM(J50:J50)</f>
        <v>0</v>
      </c>
    </row>
    <row r="52" spans="1:10" s="206" customFormat="1" ht="15.75" customHeight="1">
      <c r="A52" s="234" t="s">
        <v>367</v>
      </c>
      <c r="B52" s="234"/>
      <c r="C52" s="234"/>
      <c r="D52" s="234"/>
      <c r="E52" s="234"/>
      <c r="F52" s="234"/>
      <c r="G52" s="234"/>
      <c r="H52" s="234"/>
      <c r="I52" s="234"/>
      <c r="J52" s="234"/>
    </row>
    <row r="53" spans="1:10" s="206" customFormat="1" ht="15.75" customHeight="1" outlineLevel="1">
      <c r="A53" s="214"/>
      <c r="B53" s="215">
        <v>1</v>
      </c>
      <c r="C53" s="223" t="s">
        <v>368</v>
      </c>
      <c r="D53" s="259" t="s">
        <v>369</v>
      </c>
      <c r="E53" s="259"/>
      <c r="F53" s="217">
        <v>5288.46</v>
      </c>
      <c r="G53" s="255">
        <v>3.9</v>
      </c>
      <c r="H53" s="229">
        <v>12</v>
      </c>
      <c r="I53" s="229"/>
      <c r="J53" s="222">
        <v>247500</v>
      </c>
    </row>
    <row r="54" spans="1:10" s="206" customFormat="1" ht="15.75" customHeight="1" outlineLevel="1">
      <c r="A54" s="214"/>
      <c r="B54" s="215">
        <v>2</v>
      </c>
      <c r="C54" s="223" t="s">
        <v>370</v>
      </c>
      <c r="D54" s="259" t="s">
        <v>371</v>
      </c>
      <c r="E54" s="259"/>
      <c r="F54" s="217">
        <v>74.84566</v>
      </c>
      <c r="G54" s="255">
        <v>949.55</v>
      </c>
      <c r="H54" s="229">
        <v>12</v>
      </c>
      <c r="I54" s="229"/>
      <c r="J54" s="222">
        <v>852836.36</v>
      </c>
    </row>
    <row r="55" spans="1:10" s="206" customFormat="1" ht="15.75" customHeight="1" outlineLevel="1">
      <c r="A55" s="214"/>
      <c r="B55" s="215">
        <v>3</v>
      </c>
      <c r="C55" s="223" t="s">
        <v>372</v>
      </c>
      <c r="D55" s="259" t="s">
        <v>373</v>
      </c>
      <c r="E55" s="259"/>
      <c r="F55" s="217">
        <v>82</v>
      </c>
      <c r="G55" s="255">
        <v>15.71</v>
      </c>
      <c r="H55" s="229">
        <v>12</v>
      </c>
      <c r="I55" s="229"/>
      <c r="J55" s="222">
        <f>F55*G55*H55</f>
        <v>15458.64</v>
      </c>
    </row>
    <row r="56" spans="1:10" s="206" customFormat="1" ht="15.75" customHeight="1" outlineLevel="1">
      <c r="A56" s="214"/>
      <c r="B56" s="215">
        <v>4</v>
      </c>
      <c r="C56" s="223" t="s">
        <v>374</v>
      </c>
      <c r="D56" s="259" t="s">
        <v>373</v>
      </c>
      <c r="E56" s="259"/>
      <c r="F56" s="217">
        <v>196</v>
      </c>
      <c r="G56" s="255">
        <v>26.47</v>
      </c>
      <c r="H56" s="229">
        <v>12</v>
      </c>
      <c r="I56" s="229"/>
      <c r="J56" s="222">
        <f>F56*G56*H56</f>
        <v>62257.44</v>
      </c>
    </row>
    <row r="57" spans="1:10" s="206" customFormat="1" ht="15.75" customHeight="1" outlineLevel="1">
      <c r="A57" s="214"/>
      <c r="B57" s="215">
        <v>5</v>
      </c>
      <c r="C57" s="223" t="s">
        <v>375</v>
      </c>
      <c r="D57" s="259" t="s">
        <v>373</v>
      </c>
      <c r="E57" s="259"/>
      <c r="F57" s="217">
        <v>393</v>
      </c>
      <c r="G57" s="255">
        <v>23.52</v>
      </c>
      <c r="H57" s="229">
        <v>12</v>
      </c>
      <c r="I57" s="229"/>
      <c r="J57" s="222">
        <v>150368.13</v>
      </c>
    </row>
    <row r="58" spans="1:10" s="206" customFormat="1" ht="15.75" customHeight="1" outlineLevel="1">
      <c r="A58" s="224" t="s">
        <v>322</v>
      </c>
      <c r="B58" s="224"/>
      <c r="C58" s="224"/>
      <c r="D58" s="224"/>
      <c r="E58" s="224"/>
      <c r="F58" s="224"/>
      <c r="G58" s="224"/>
      <c r="H58" s="224"/>
      <c r="I58" s="224"/>
      <c r="J58" s="225">
        <f>SUM(J53:J57)</f>
        <v>1328420.5699999998</v>
      </c>
    </row>
    <row r="59" spans="1:10" s="206" customFormat="1" ht="27.75" customHeight="1">
      <c r="A59" s="234" t="s">
        <v>376</v>
      </c>
      <c r="B59" s="234"/>
      <c r="C59" s="234"/>
      <c r="D59" s="234"/>
      <c r="E59" s="234"/>
      <c r="F59" s="234"/>
      <c r="G59" s="234"/>
      <c r="H59" s="234"/>
      <c r="I59" s="234"/>
      <c r="J59" s="234"/>
    </row>
    <row r="60" spans="1:10" ht="27" customHeight="1">
      <c r="A60" s="226"/>
      <c r="B60" s="251" t="s">
        <v>102</v>
      </c>
      <c r="C60" s="209" t="s">
        <v>324</v>
      </c>
      <c r="D60" s="209" t="s">
        <v>348</v>
      </c>
      <c r="E60" s="209"/>
      <c r="F60" s="209" t="s">
        <v>349</v>
      </c>
      <c r="G60" s="209" t="s">
        <v>350</v>
      </c>
      <c r="H60" s="209" t="s">
        <v>351</v>
      </c>
      <c r="I60" s="209"/>
      <c r="J60" s="209" t="s">
        <v>328</v>
      </c>
    </row>
    <row r="61" spans="1:10" s="253" customFormat="1" ht="12.75" customHeight="1">
      <c r="A61" s="252"/>
      <c r="B61" s="228">
        <v>1</v>
      </c>
      <c r="C61" s="228">
        <v>2</v>
      </c>
      <c r="D61" s="228">
        <v>3</v>
      </c>
      <c r="E61" s="228"/>
      <c r="F61" s="228">
        <v>4</v>
      </c>
      <c r="G61" s="228">
        <v>5</v>
      </c>
      <c r="H61" s="228">
        <v>6</v>
      </c>
      <c r="I61" s="228"/>
      <c r="J61" s="228" t="s">
        <v>352</v>
      </c>
    </row>
    <row r="62" spans="1:10" s="245" customFormat="1" ht="31.5" customHeight="1" outlineLevel="2">
      <c r="A62" s="239"/>
      <c r="B62" s="240" t="s">
        <v>121</v>
      </c>
      <c r="C62" s="239" t="s">
        <v>377</v>
      </c>
      <c r="D62" s="240" t="s">
        <v>123</v>
      </c>
      <c r="E62" s="240"/>
      <c r="F62" s="262" t="s">
        <v>123</v>
      </c>
      <c r="G62" s="262" t="s">
        <v>123</v>
      </c>
      <c r="H62" s="262" t="s">
        <v>123</v>
      </c>
      <c r="I62" s="262"/>
      <c r="J62" s="244"/>
    </row>
    <row r="63" spans="1:10" s="206" customFormat="1" ht="94.5" customHeight="1" outlineLevel="2">
      <c r="A63" s="214"/>
      <c r="B63" s="263" t="s">
        <v>124</v>
      </c>
      <c r="C63" s="214" t="s">
        <v>378</v>
      </c>
      <c r="D63" s="246" t="s">
        <v>379</v>
      </c>
      <c r="E63" s="246"/>
      <c r="F63" s="258">
        <v>12</v>
      </c>
      <c r="G63" s="255">
        <v>29999.17</v>
      </c>
      <c r="H63" s="215">
        <v>12</v>
      </c>
      <c r="I63" s="215"/>
      <c r="J63" s="222">
        <v>332055.9</v>
      </c>
    </row>
    <row r="64" spans="1:10" s="206" customFormat="1" ht="45.75" customHeight="1" outlineLevel="2">
      <c r="A64" s="214"/>
      <c r="B64" s="215" t="s">
        <v>339</v>
      </c>
      <c r="C64" s="214" t="s">
        <v>380</v>
      </c>
      <c r="D64" s="246" t="s">
        <v>381</v>
      </c>
      <c r="E64" s="246"/>
      <c r="F64" s="258"/>
      <c r="G64" s="255"/>
      <c r="H64" s="215">
        <v>1</v>
      </c>
      <c r="I64" s="215"/>
      <c r="J64" s="222">
        <f aca="true" t="shared" si="2" ref="J64:J75">F64*G64*H64</f>
        <v>0</v>
      </c>
    </row>
    <row r="65" spans="1:10" s="206" customFormat="1" ht="63" customHeight="1" outlineLevel="2">
      <c r="A65" s="214"/>
      <c r="B65" s="263" t="s">
        <v>130</v>
      </c>
      <c r="C65" s="214" t="s">
        <v>382</v>
      </c>
      <c r="D65" s="246" t="s">
        <v>379</v>
      </c>
      <c r="E65" s="246"/>
      <c r="F65" s="258"/>
      <c r="G65" s="255"/>
      <c r="H65" s="215">
        <v>12</v>
      </c>
      <c r="I65" s="215"/>
      <c r="J65" s="222">
        <f>F65*G65*H65</f>
        <v>0</v>
      </c>
    </row>
    <row r="66" spans="1:10" s="206" customFormat="1" ht="47.25" customHeight="1" outlineLevel="2">
      <c r="A66" s="214"/>
      <c r="B66" s="215" t="s">
        <v>133</v>
      </c>
      <c r="C66" s="214" t="s">
        <v>383</v>
      </c>
      <c r="D66" s="246" t="s">
        <v>381</v>
      </c>
      <c r="E66" s="246"/>
      <c r="F66" s="258">
        <v>1</v>
      </c>
      <c r="G66" s="255">
        <v>1035</v>
      </c>
      <c r="H66" s="215">
        <v>4</v>
      </c>
      <c r="I66" s="215"/>
      <c r="J66" s="222">
        <f t="shared" si="2"/>
        <v>4140</v>
      </c>
    </row>
    <row r="67" spans="1:10" s="206" customFormat="1" ht="31.5" customHeight="1" outlineLevel="2">
      <c r="A67" s="214"/>
      <c r="B67" s="215" t="s">
        <v>137</v>
      </c>
      <c r="C67" s="214" t="s">
        <v>384</v>
      </c>
      <c r="D67" s="246"/>
      <c r="E67" s="246"/>
      <c r="F67" s="258"/>
      <c r="G67" s="255"/>
      <c r="H67" s="215"/>
      <c r="I67" s="215"/>
      <c r="J67" s="222"/>
    </row>
    <row r="68" spans="1:10" s="206" customFormat="1" ht="63" customHeight="1" outlineLevel="2">
      <c r="A68" s="214"/>
      <c r="B68" s="215"/>
      <c r="C68" s="214" t="s">
        <v>385</v>
      </c>
      <c r="D68" s="246" t="s">
        <v>386</v>
      </c>
      <c r="E68" s="246"/>
      <c r="F68" s="258">
        <v>1</v>
      </c>
      <c r="G68" s="255">
        <v>7740</v>
      </c>
      <c r="H68" s="215">
        <v>1</v>
      </c>
      <c r="I68" s="215"/>
      <c r="J68" s="222">
        <f t="shared" si="2"/>
        <v>7740</v>
      </c>
    </row>
    <row r="69" spans="1:10" s="206" customFormat="1" ht="31.5" customHeight="1" outlineLevel="2">
      <c r="A69" s="214"/>
      <c r="B69" s="215" t="s">
        <v>139</v>
      </c>
      <c r="C69" s="214" t="s">
        <v>387</v>
      </c>
      <c r="D69" s="246"/>
      <c r="E69" s="246"/>
      <c r="F69" s="258"/>
      <c r="G69" s="255"/>
      <c r="H69" s="215"/>
      <c r="I69" s="215"/>
      <c r="J69" s="222"/>
    </row>
    <row r="70" spans="1:10" s="206" customFormat="1" ht="27" customHeight="1" outlineLevel="2">
      <c r="A70" s="214"/>
      <c r="B70" s="215"/>
      <c r="C70" s="214" t="s">
        <v>388</v>
      </c>
      <c r="D70" s="246" t="s">
        <v>389</v>
      </c>
      <c r="E70" s="246"/>
      <c r="F70" s="258">
        <v>1</v>
      </c>
      <c r="G70" s="255">
        <v>1806</v>
      </c>
      <c r="H70" s="215">
        <v>4</v>
      </c>
      <c r="I70" s="215"/>
      <c r="J70" s="222">
        <v>7224</v>
      </c>
    </row>
    <row r="71" spans="1:10" s="206" customFormat="1" ht="18" customHeight="1" outlineLevel="2">
      <c r="A71" s="214"/>
      <c r="B71" s="215"/>
      <c r="C71" s="214" t="s">
        <v>390</v>
      </c>
      <c r="D71" s="246" t="s">
        <v>386</v>
      </c>
      <c r="E71" s="246"/>
      <c r="F71" s="258">
        <v>1</v>
      </c>
      <c r="G71" s="255">
        <v>2022</v>
      </c>
      <c r="H71" s="215">
        <v>1</v>
      </c>
      <c r="I71" s="215"/>
      <c r="J71" s="222">
        <f t="shared" si="2"/>
        <v>2022</v>
      </c>
    </row>
    <row r="72" spans="1:10" s="206" customFormat="1" ht="20.25" customHeight="1" outlineLevel="2">
      <c r="A72" s="214"/>
      <c r="B72" s="215"/>
      <c r="C72" s="214" t="s">
        <v>391</v>
      </c>
      <c r="D72" s="246" t="s">
        <v>392</v>
      </c>
      <c r="E72" s="246"/>
      <c r="F72" s="258">
        <v>1</v>
      </c>
      <c r="G72" s="255">
        <v>5170</v>
      </c>
      <c r="H72" s="215">
        <v>1</v>
      </c>
      <c r="I72" s="215"/>
      <c r="J72" s="222">
        <f t="shared" si="2"/>
        <v>5170</v>
      </c>
    </row>
    <row r="73" spans="1:10" s="206" customFormat="1" ht="20.25" customHeight="1" outlineLevel="2">
      <c r="A73" s="214"/>
      <c r="B73" s="215"/>
      <c r="C73" s="214" t="s">
        <v>393</v>
      </c>
      <c r="D73" s="246" t="s">
        <v>394</v>
      </c>
      <c r="E73" s="246"/>
      <c r="F73" s="258"/>
      <c r="G73" s="255"/>
      <c r="H73" s="215">
        <v>12</v>
      </c>
      <c r="I73" s="215"/>
      <c r="J73" s="222">
        <f t="shared" si="2"/>
        <v>0</v>
      </c>
    </row>
    <row r="74" spans="1:10" s="206" customFormat="1" ht="29.25" customHeight="1" outlineLevel="2">
      <c r="A74" s="214"/>
      <c r="B74" s="215" t="s">
        <v>395</v>
      </c>
      <c r="C74" s="214" t="s">
        <v>396</v>
      </c>
      <c r="D74" s="246" t="s">
        <v>392</v>
      </c>
      <c r="E74" s="246"/>
      <c r="F74" s="258">
        <v>1</v>
      </c>
      <c r="G74" s="255">
        <v>9205</v>
      </c>
      <c r="H74" s="215">
        <v>1</v>
      </c>
      <c r="I74" s="215"/>
      <c r="J74" s="222">
        <f t="shared" si="2"/>
        <v>9205</v>
      </c>
    </row>
    <row r="75" spans="1:10" s="206" customFormat="1" ht="27" customHeight="1" outlineLevel="2">
      <c r="A75" s="214"/>
      <c r="B75" s="215" t="s">
        <v>141</v>
      </c>
      <c r="C75" s="214" t="s">
        <v>397</v>
      </c>
      <c r="D75" s="246" t="s">
        <v>398</v>
      </c>
      <c r="E75" s="246"/>
      <c r="F75" s="258">
        <v>1</v>
      </c>
      <c r="G75" s="255">
        <v>973.47</v>
      </c>
      <c r="H75" s="215">
        <v>12</v>
      </c>
      <c r="I75" s="215"/>
      <c r="J75" s="222">
        <f t="shared" si="2"/>
        <v>11681.64</v>
      </c>
    </row>
    <row r="76" spans="1:10" s="245" customFormat="1" ht="31.5" customHeight="1" outlineLevel="2">
      <c r="A76" s="239"/>
      <c r="B76" s="240" t="s">
        <v>169</v>
      </c>
      <c r="C76" s="239" t="s">
        <v>399</v>
      </c>
      <c r="D76" s="240" t="s">
        <v>123</v>
      </c>
      <c r="E76" s="240"/>
      <c r="F76" s="262" t="s">
        <v>123</v>
      </c>
      <c r="G76" s="262" t="s">
        <v>123</v>
      </c>
      <c r="H76" s="262" t="s">
        <v>123</v>
      </c>
      <c r="I76" s="262"/>
      <c r="J76" s="244"/>
    </row>
    <row r="77" spans="1:10" s="206" customFormat="1" ht="67.5" customHeight="1" outlineLevel="2">
      <c r="A77" s="214"/>
      <c r="B77" s="215" t="s">
        <v>171</v>
      </c>
      <c r="C77" s="214" t="s">
        <v>400</v>
      </c>
      <c r="D77" s="246" t="s">
        <v>401</v>
      </c>
      <c r="E77" s="246">
        <v>68</v>
      </c>
      <c r="F77" s="258">
        <v>1</v>
      </c>
      <c r="G77" s="255">
        <v>3168</v>
      </c>
      <c r="H77" s="215">
        <v>1</v>
      </c>
      <c r="I77" s="215"/>
      <c r="J77" s="222">
        <v>3168</v>
      </c>
    </row>
    <row r="78" spans="1:10" s="206" customFormat="1" ht="31.5" customHeight="1" outlineLevel="2">
      <c r="A78" s="214"/>
      <c r="B78" s="215" t="s">
        <v>192</v>
      </c>
      <c r="C78" s="214" t="s">
        <v>402</v>
      </c>
      <c r="D78" s="246" t="s">
        <v>403</v>
      </c>
      <c r="E78" s="246"/>
      <c r="F78" s="258">
        <v>1</v>
      </c>
      <c r="G78" s="255">
        <v>745</v>
      </c>
      <c r="H78" s="215">
        <v>12</v>
      </c>
      <c r="I78" s="215"/>
      <c r="J78" s="222">
        <v>8940</v>
      </c>
    </row>
    <row r="79" spans="1:10" s="206" customFormat="1" ht="47.25" customHeight="1" outlineLevel="2">
      <c r="A79" s="214"/>
      <c r="B79" s="215" t="s">
        <v>194</v>
      </c>
      <c r="C79" s="214" t="s">
        <v>404</v>
      </c>
      <c r="D79" s="246" t="s">
        <v>403</v>
      </c>
      <c r="E79" s="246"/>
      <c r="F79" s="258">
        <v>1</v>
      </c>
      <c r="G79" s="255">
        <v>199</v>
      </c>
      <c r="H79" s="215">
        <v>12</v>
      </c>
      <c r="I79" s="215"/>
      <c r="J79" s="222">
        <v>2388</v>
      </c>
    </row>
    <row r="80" spans="1:10" s="206" customFormat="1" ht="31.5" customHeight="1" outlineLevel="2">
      <c r="A80" s="214"/>
      <c r="B80" s="215" t="s">
        <v>198</v>
      </c>
      <c r="C80" s="214" t="s">
        <v>405</v>
      </c>
      <c r="D80" s="246" t="s">
        <v>403</v>
      </c>
      <c r="E80" s="246"/>
      <c r="F80" s="258">
        <v>1</v>
      </c>
      <c r="G80" s="255">
        <v>420</v>
      </c>
      <c r="H80" s="215">
        <v>12</v>
      </c>
      <c r="I80" s="215"/>
      <c r="J80" s="222">
        <v>5040</v>
      </c>
    </row>
    <row r="81" spans="1:10" s="206" customFormat="1" ht="47.25" customHeight="1" outlineLevel="2">
      <c r="A81" s="214"/>
      <c r="B81" s="215" t="s">
        <v>200</v>
      </c>
      <c r="C81" s="214" t="s">
        <v>406</v>
      </c>
      <c r="D81" s="246" t="s">
        <v>401</v>
      </c>
      <c r="E81" s="246">
        <v>68</v>
      </c>
      <c r="F81" s="258"/>
      <c r="G81" s="255"/>
      <c r="H81" s="215">
        <v>1</v>
      </c>
      <c r="I81" s="215"/>
      <c r="J81" s="222">
        <f>G81*H81*I81</f>
        <v>0</v>
      </c>
    </row>
    <row r="82" spans="1:10" s="206" customFormat="1" ht="31.5" customHeight="1" outlineLevel="2">
      <c r="A82" s="214"/>
      <c r="B82" s="215" t="s">
        <v>203</v>
      </c>
      <c r="C82" s="214" t="s">
        <v>407</v>
      </c>
      <c r="D82" s="246" t="s">
        <v>408</v>
      </c>
      <c r="E82" s="246">
        <v>68</v>
      </c>
      <c r="F82" s="258"/>
      <c r="G82" s="255"/>
      <c r="H82" s="215">
        <v>1</v>
      </c>
      <c r="I82" s="215"/>
      <c r="J82" s="222">
        <f>G82*H82*I82</f>
        <v>0</v>
      </c>
    </row>
    <row r="83" spans="1:10" s="206" customFormat="1" ht="15.75" customHeight="1" outlineLevel="2">
      <c r="A83" s="224" t="s">
        <v>322</v>
      </c>
      <c r="B83" s="224"/>
      <c r="C83" s="224"/>
      <c r="D83" s="224"/>
      <c r="E83" s="224"/>
      <c r="F83" s="224"/>
      <c r="G83" s="224"/>
      <c r="H83" s="224"/>
      <c r="I83" s="224"/>
      <c r="J83" s="260">
        <f>SUM(J63:J82)</f>
        <v>398774.54000000004</v>
      </c>
    </row>
    <row r="84" spans="1:10" s="206" customFormat="1" ht="24" customHeight="1">
      <c r="A84" s="234" t="s">
        <v>409</v>
      </c>
      <c r="B84" s="234"/>
      <c r="C84" s="234"/>
      <c r="D84" s="234"/>
      <c r="E84" s="234"/>
      <c r="F84" s="234"/>
      <c r="G84" s="234"/>
      <c r="H84" s="234"/>
      <c r="I84" s="234"/>
      <c r="J84" s="234"/>
    </row>
    <row r="85" spans="1:10" ht="27" customHeight="1">
      <c r="A85" s="226"/>
      <c r="B85" s="251" t="s">
        <v>102</v>
      </c>
      <c r="C85" s="209" t="s">
        <v>324</v>
      </c>
      <c r="D85" s="209" t="s">
        <v>348</v>
      </c>
      <c r="E85" s="209"/>
      <c r="F85" s="209" t="s">
        <v>349</v>
      </c>
      <c r="G85" s="209" t="s">
        <v>350</v>
      </c>
      <c r="H85" s="209" t="s">
        <v>351</v>
      </c>
      <c r="I85" s="209"/>
      <c r="J85" s="209" t="s">
        <v>328</v>
      </c>
    </row>
    <row r="86" spans="1:10" s="253" customFormat="1" ht="12.75" customHeight="1">
      <c r="A86" s="252"/>
      <c r="B86" s="228">
        <v>1</v>
      </c>
      <c r="C86" s="228">
        <v>2</v>
      </c>
      <c r="D86" s="228">
        <v>3</v>
      </c>
      <c r="E86" s="228"/>
      <c r="F86" s="228">
        <v>4</v>
      </c>
      <c r="G86" s="228">
        <v>5</v>
      </c>
      <c r="H86" s="228">
        <v>6</v>
      </c>
      <c r="I86" s="228"/>
      <c r="J86" s="228" t="s">
        <v>352</v>
      </c>
    </row>
    <row r="87" spans="1:10" s="206" customFormat="1" ht="31.5" customHeight="1" outlineLevel="2">
      <c r="A87" s="214"/>
      <c r="B87" s="215">
        <v>1</v>
      </c>
      <c r="C87" s="214" t="s">
        <v>410</v>
      </c>
      <c r="D87" s="246" t="s">
        <v>386</v>
      </c>
      <c r="E87" s="246"/>
      <c r="F87" s="218">
        <v>1</v>
      </c>
      <c r="G87" s="255">
        <v>1328</v>
      </c>
      <c r="H87" s="215">
        <v>12</v>
      </c>
      <c r="I87" s="215"/>
      <c r="J87" s="222">
        <f aca="true" t="shared" si="3" ref="J87:J96">F87*G87*H87</f>
        <v>15936</v>
      </c>
    </row>
    <row r="88" spans="1:10" s="206" customFormat="1" ht="31.5" customHeight="1" outlineLevel="2">
      <c r="A88" s="214"/>
      <c r="B88" s="215">
        <v>2</v>
      </c>
      <c r="C88" s="214" t="s">
        <v>411</v>
      </c>
      <c r="D88" s="246" t="s">
        <v>386</v>
      </c>
      <c r="E88" s="246"/>
      <c r="F88" s="218">
        <v>1</v>
      </c>
      <c r="G88" s="255">
        <v>190</v>
      </c>
      <c r="H88" s="215">
        <v>12</v>
      </c>
      <c r="I88" s="215"/>
      <c r="J88" s="222">
        <f t="shared" si="3"/>
        <v>2280</v>
      </c>
    </row>
    <row r="89" spans="1:10" s="206" customFormat="1" ht="31.5" customHeight="1" outlineLevel="2">
      <c r="A89" s="214"/>
      <c r="B89" s="215">
        <v>3</v>
      </c>
      <c r="C89" s="214" t="s">
        <v>412</v>
      </c>
      <c r="D89" s="246" t="s">
        <v>413</v>
      </c>
      <c r="E89" s="246"/>
      <c r="F89" s="218">
        <v>1</v>
      </c>
      <c r="G89" s="255">
        <v>3560</v>
      </c>
      <c r="H89" s="215">
        <v>12</v>
      </c>
      <c r="I89" s="215"/>
      <c r="J89" s="222">
        <f t="shared" si="3"/>
        <v>42720</v>
      </c>
    </row>
    <row r="90" spans="1:10" s="206" customFormat="1" ht="12.75" customHeight="1" outlineLevel="2">
      <c r="A90" s="214"/>
      <c r="B90" s="215">
        <v>4</v>
      </c>
      <c r="C90" s="214" t="s">
        <v>414</v>
      </c>
      <c r="D90" s="246" t="s">
        <v>413</v>
      </c>
      <c r="E90" s="246"/>
      <c r="F90" s="218">
        <v>1</v>
      </c>
      <c r="G90" s="255">
        <v>26685</v>
      </c>
      <c r="H90" s="215">
        <v>1</v>
      </c>
      <c r="I90" s="215"/>
      <c r="J90" s="222">
        <f t="shared" si="3"/>
        <v>26685</v>
      </c>
    </row>
    <row r="91" spans="1:10" s="206" customFormat="1" ht="12.75" customHeight="1" outlineLevel="2">
      <c r="A91" s="214"/>
      <c r="B91" s="215">
        <v>5</v>
      </c>
      <c r="C91" s="214" t="s">
        <v>415</v>
      </c>
      <c r="D91" s="246" t="s">
        <v>416</v>
      </c>
      <c r="E91" s="246"/>
      <c r="F91" s="218">
        <v>46</v>
      </c>
      <c r="G91" s="255">
        <v>2180</v>
      </c>
      <c r="H91" s="215">
        <v>1</v>
      </c>
      <c r="I91" s="215"/>
      <c r="J91" s="222">
        <v>101379</v>
      </c>
    </row>
    <row r="92" spans="1:10" s="206" customFormat="1" ht="16.5" customHeight="1" outlineLevel="2">
      <c r="A92" s="214"/>
      <c r="B92" s="215">
        <v>6</v>
      </c>
      <c r="C92" s="214" t="s">
        <v>417</v>
      </c>
      <c r="D92" s="246" t="s">
        <v>416</v>
      </c>
      <c r="E92" s="246"/>
      <c r="F92" s="218"/>
      <c r="G92" s="255"/>
      <c r="H92" s="215">
        <v>12</v>
      </c>
      <c r="I92" s="215"/>
      <c r="J92" s="222">
        <f t="shared" si="3"/>
        <v>0</v>
      </c>
    </row>
    <row r="93" spans="1:10" s="206" customFormat="1" ht="30" customHeight="1" outlineLevel="2">
      <c r="A93" s="214"/>
      <c r="B93" s="215">
        <v>7</v>
      </c>
      <c r="C93" s="214" t="s">
        <v>418</v>
      </c>
      <c r="D93" s="246" t="s">
        <v>413</v>
      </c>
      <c r="E93" s="246"/>
      <c r="F93" s="218"/>
      <c r="G93" s="255"/>
      <c r="H93" s="215">
        <v>1</v>
      </c>
      <c r="I93" s="215"/>
      <c r="J93" s="222">
        <f t="shared" si="3"/>
        <v>0</v>
      </c>
    </row>
    <row r="94" spans="1:10" s="206" customFormat="1" ht="12.75" customHeight="1" outlineLevel="2">
      <c r="A94" s="214"/>
      <c r="B94" s="215">
        <v>8</v>
      </c>
      <c r="C94" s="214" t="s">
        <v>390</v>
      </c>
      <c r="D94" s="246" t="s">
        <v>389</v>
      </c>
      <c r="E94" s="246"/>
      <c r="F94" s="258">
        <v>0</v>
      </c>
      <c r="G94" s="255">
        <v>0</v>
      </c>
      <c r="H94" s="215">
        <v>1</v>
      </c>
      <c r="I94" s="215"/>
      <c r="J94" s="222">
        <f t="shared" si="3"/>
        <v>0</v>
      </c>
    </row>
    <row r="95" spans="1:10" s="206" customFormat="1" ht="12.75" outlineLevel="2">
      <c r="A95" s="214"/>
      <c r="B95" s="215">
        <v>9</v>
      </c>
      <c r="C95" s="214" t="s">
        <v>419</v>
      </c>
      <c r="D95" s="246"/>
      <c r="E95" s="246"/>
      <c r="F95" s="218"/>
      <c r="G95" s="255"/>
      <c r="H95" s="215">
        <v>1</v>
      </c>
      <c r="I95" s="215"/>
      <c r="J95" s="222">
        <f t="shared" si="3"/>
        <v>0</v>
      </c>
    </row>
    <row r="96" spans="1:10" s="206" customFormat="1" ht="12.75" outlineLevel="2">
      <c r="A96" s="214"/>
      <c r="B96" s="215"/>
      <c r="C96" s="214"/>
      <c r="D96" s="246"/>
      <c r="E96" s="246"/>
      <c r="F96" s="218"/>
      <c r="G96" s="255"/>
      <c r="H96" s="215"/>
      <c r="I96" s="215"/>
      <c r="J96" s="222">
        <f t="shared" si="3"/>
        <v>0</v>
      </c>
    </row>
    <row r="97" spans="1:10" s="206" customFormat="1" ht="12.75" outlineLevel="1">
      <c r="A97" s="224" t="s">
        <v>322</v>
      </c>
      <c r="B97" s="224"/>
      <c r="C97" s="224"/>
      <c r="D97" s="224"/>
      <c r="E97" s="224"/>
      <c r="F97" s="224"/>
      <c r="G97" s="224"/>
      <c r="H97" s="224"/>
      <c r="I97" s="224"/>
      <c r="J97" s="260">
        <f>SUM(J87:J96)</f>
        <v>189000</v>
      </c>
    </row>
    <row r="98" spans="1:10" s="206" customFormat="1" ht="32.25" customHeight="1">
      <c r="A98" s="234" t="s">
        <v>420</v>
      </c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s="206" customFormat="1" ht="12.75" customHeight="1">
      <c r="A99" s="234"/>
      <c r="B99" s="264" t="s">
        <v>102</v>
      </c>
      <c r="C99" s="265" t="s">
        <v>324</v>
      </c>
      <c r="D99" s="265"/>
      <c r="E99" s="265"/>
      <c r="F99" s="265"/>
      <c r="G99" s="265" t="s">
        <v>421</v>
      </c>
      <c r="H99" s="265" t="s">
        <v>334</v>
      </c>
      <c r="I99" s="265"/>
      <c r="J99" s="265" t="s">
        <v>422</v>
      </c>
    </row>
    <row r="100" spans="1:10" s="206" customFormat="1" ht="12.75">
      <c r="A100" s="266"/>
      <c r="B100" s="267">
        <v>1</v>
      </c>
      <c r="C100" s="213">
        <v>2</v>
      </c>
      <c r="D100" s="213"/>
      <c r="E100" s="213"/>
      <c r="F100" s="213"/>
      <c r="G100" s="213">
        <v>3</v>
      </c>
      <c r="H100" s="213">
        <v>4</v>
      </c>
      <c r="I100" s="213"/>
      <c r="J100" s="213" t="s">
        <v>336</v>
      </c>
    </row>
    <row r="101" spans="1:10" s="245" customFormat="1" ht="12.75" customHeight="1" outlineLevel="1">
      <c r="A101" s="239"/>
      <c r="B101" s="240">
        <v>1</v>
      </c>
      <c r="C101" s="239" t="s">
        <v>423</v>
      </c>
      <c r="D101" s="239"/>
      <c r="E101" s="239"/>
      <c r="F101" s="239"/>
      <c r="G101" s="240" t="s">
        <v>123</v>
      </c>
      <c r="H101" s="243" t="s">
        <v>123</v>
      </c>
      <c r="I101" s="243"/>
      <c r="J101" s="244">
        <f>J102+J103</f>
        <v>0</v>
      </c>
    </row>
    <row r="102" spans="1:10" s="206" customFormat="1" ht="27.75" customHeight="1" outlineLevel="1">
      <c r="A102" s="214"/>
      <c r="B102" s="215" t="s">
        <v>124</v>
      </c>
      <c r="C102" s="214" t="s">
        <v>424</v>
      </c>
      <c r="D102" s="214"/>
      <c r="E102" s="214"/>
      <c r="F102" s="214"/>
      <c r="G102" s="268"/>
      <c r="H102" s="248"/>
      <c r="I102" s="248"/>
      <c r="J102" s="222">
        <f>D102*H102/100</f>
        <v>0</v>
      </c>
    </row>
    <row r="103" spans="1:10" s="206" customFormat="1" ht="12.75" customHeight="1" outlineLevel="1">
      <c r="A103" s="214"/>
      <c r="B103" s="215" t="s">
        <v>339</v>
      </c>
      <c r="C103" s="214" t="s">
        <v>425</v>
      </c>
      <c r="D103" s="214"/>
      <c r="E103" s="214"/>
      <c r="F103" s="214"/>
      <c r="G103" s="268"/>
      <c r="H103" s="248"/>
      <c r="I103" s="248"/>
      <c r="J103" s="222">
        <f>D103*H103/100</f>
        <v>0</v>
      </c>
    </row>
    <row r="104" spans="1:10" s="245" customFormat="1" ht="12.75" customHeight="1" outlineLevel="1">
      <c r="A104" s="239"/>
      <c r="B104" s="240">
        <v>2</v>
      </c>
      <c r="C104" s="239" t="s">
        <v>426</v>
      </c>
      <c r="D104" s="239"/>
      <c r="E104" s="239"/>
      <c r="F104" s="239"/>
      <c r="G104" s="240" t="s">
        <v>123</v>
      </c>
      <c r="H104" s="243" t="s">
        <v>123</v>
      </c>
      <c r="I104" s="243"/>
      <c r="J104" s="244">
        <f>J106+J107+J108</f>
        <v>0</v>
      </c>
    </row>
    <row r="105" spans="1:10" s="206" customFormat="1" ht="12.75" customHeight="1" outlineLevel="1">
      <c r="A105" s="214"/>
      <c r="B105" s="215" t="s">
        <v>171</v>
      </c>
      <c r="C105" s="214" t="s">
        <v>427</v>
      </c>
      <c r="D105" s="214"/>
      <c r="E105" s="214"/>
      <c r="F105" s="214"/>
      <c r="G105" s="268"/>
      <c r="H105" s="248"/>
      <c r="I105" s="248"/>
      <c r="J105" s="222"/>
    </row>
    <row r="106" spans="1:10" s="206" customFormat="1" ht="12.75" outlineLevel="1">
      <c r="A106" s="214"/>
      <c r="B106" s="215"/>
      <c r="C106" s="214"/>
      <c r="D106" s="214"/>
      <c r="E106" s="214"/>
      <c r="F106" s="214"/>
      <c r="G106" s="268"/>
      <c r="H106" s="248"/>
      <c r="I106" s="248"/>
      <c r="J106" s="222">
        <f>D106*H106/100</f>
        <v>0</v>
      </c>
    </row>
    <row r="107" spans="1:10" s="206" customFormat="1" ht="12.75" outlineLevel="1">
      <c r="A107" s="214"/>
      <c r="B107" s="215"/>
      <c r="C107" s="214"/>
      <c r="D107" s="214"/>
      <c r="E107" s="214"/>
      <c r="F107" s="214"/>
      <c r="G107" s="268"/>
      <c r="H107" s="248"/>
      <c r="I107" s="248"/>
      <c r="J107" s="222">
        <f>D107*H107/100</f>
        <v>0</v>
      </c>
    </row>
    <row r="108" spans="1:10" s="206" customFormat="1" ht="12.75" outlineLevel="1">
      <c r="A108" s="214"/>
      <c r="B108" s="215"/>
      <c r="C108" s="214"/>
      <c r="D108" s="214"/>
      <c r="E108" s="214"/>
      <c r="F108" s="214"/>
      <c r="G108" s="268"/>
      <c r="H108" s="268"/>
      <c r="I108" s="268"/>
      <c r="J108" s="222">
        <f>D108*H108/100</f>
        <v>0</v>
      </c>
    </row>
    <row r="109" spans="1:10" s="245" customFormat="1" ht="12.75" customHeight="1" outlineLevel="1">
      <c r="A109" s="239"/>
      <c r="B109" s="240">
        <v>3</v>
      </c>
      <c r="C109" s="239" t="s">
        <v>428</v>
      </c>
      <c r="D109" s="239"/>
      <c r="E109" s="239"/>
      <c r="F109" s="239"/>
      <c r="G109" s="240" t="s">
        <v>123</v>
      </c>
      <c r="H109" s="248"/>
      <c r="I109" s="248"/>
      <c r="J109" s="244">
        <v>169524</v>
      </c>
    </row>
    <row r="110" spans="1:10" s="206" customFormat="1" ht="12.75" customHeight="1" outlineLevel="1">
      <c r="A110" s="214"/>
      <c r="B110" s="215" t="s">
        <v>429</v>
      </c>
      <c r="C110" s="214" t="s">
        <v>430</v>
      </c>
      <c r="D110" s="214"/>
      <c r="E110" s="214"/>
      <c r="F110" s="214"/>
      <c r="G110" s="248"/>
      <c r="H110" s="248"/>
      <c r="I110" s="248"/>
      <c r="J110" s="244"/>
    </row>
    <row r="111" spans="1:10" s="206" customFormat="1" ht="12.75" outlineLevel="1">
      <c r="A111" s="214"/>
      <c r="B111" s="215"/>
      <c r="C111" s="214"/>
      <c r="D111" s="214"/>
      <c r="E111" s="214"/>
      <c r="F111" s="214"/>
      <c r="G111" s="248"/>
      <c r="H111" s="248"/>
      <c r="I111" s="248"/>
      <c r="J111" s="222">
        <f>D111*H111/100</f>
        <v>0</v>
      </c>
    </row>
    <row r="112" spans="1:10" s="206" customFormat="1" ht="12.75" outlineLevel="1">
      <c r="A112" s="214"/>
      <c r="B112" s="215"/>
      <c r="C112" s="214"/>
      <c r="D112" s="214"/>
      <c r="E112" s="214"/>
      <c r="F112" s="214"/>
      <c r="G112" s="248"/>
      <c r="H112" s="248"/>
      <c r="I112" s="248"/>
      <c r="J112" s="222">
        <f>D112*H112/100</f>
        <v>0</v>
      </c>
    </row>
    <row r="113" spans="1:10" s="206" customFormat="1" ht="12.75" outlineLevel="1">
      <c r="A113" s="224" t="s">
        <v>322</v>
      </c>
      <c r="B113" s="224"/>
      <c r="C113" s="224"/>
      <c r="D113" s="224"/>
      <c r="E113" s="224"/>
      <c r="F113" s="224"/>
      <c r="G113" s="224"/>
      <c r="H113" s="224"/>
      <c r="I113" s="224"/>
      <c r="J113" s="225">
        <v>169524</v>
      </c>
    </row>
    <row r="114" spans="1:10" s="206" customFormat="1" ht="24" customHeight="1">
      <c r="A114" s="208" t="s">
        <v>431</v>
      </c>
      <c r="B114" s="208"/>
      <c r="C114" s="208"/>
      <c r="D114" s="208"/>
      <c r="E114" s="208"/>
      <c r="F114" s="208"/>
      <c r="G114" s="208"/>
      <c r="H114" s="208"/>
      <c r="I114" s="208"/>
      <c r="J114" s="208"/>
    </row>
    <row r="115" spans="1:10" ht="12.75" customHeight="1">
      <c r="A115" s="226"/>
      <c r="B115" s="227" t="s">
        <v>102</v>
      </c>
      <c r="C115" s="209" t="s">
        <v>324</v>
      </c>
      <c r="D115" s="209" t="s">
        <v>348</v>
      </c>
      <c r="E115" s="209"/>
      <c r="F115" s="209" t="s">
        <v>349</v>
      </c>
      <c r="G115" s="209"/>
      <c r="H115" s="209" t="s">
        <v>432</v>
      </c>
      <c r="I115" s="209"/>
      <c r="J115" s="209" t="s">
        <v>328</v>
      </c>
    </row>
    <row r="116" spans="1:10" ht="12.75">
      <c r="A116" s="226"/>
      <c r="B116" s="228">
        <v>1</v>
      </c>
      <c r="C116" s="228">
        <v>2</v>
      </c>
      <c r="D116" s="228">
        <v>3</v>
      </c>
      <c r="E116" s="228"/>
      <c r="F116" s="228">
        <v>4</v>
      </c>
      <c r="G116" s="228"/>
      <c r="H116" s="228">
        <v>5</v>
      </c>
      <c r="I116" s="228"/>
      <c r="J116" s="228" t="s">
        <v>433</v>
      </c>
    </row>
    <row r="117" spans="1:10" s="206" customFormat="1" ht="12.75" outlineLevel="1">
      <c r="A117" s="214"/>
      <c r="B117" s="215">
        <v>1</v>
      </c>
      <c r="C117" s="223" t="s">
        <v>434</v>
      </c>
      <c r="D117" s="229"/>
      <c r="E117" s="229"/>
      <c r="F117" s="217"/>
      <c r="G117" s="217"/>
      <c r="H117" s="216"/>
      <c r="I117" s="216"/>
      <c r="J117" s="230">
        <f>D117*F117*H117</f>
        <v>0</v>
      </c>
    </row>
    <row r="118" spans="1:10" s="206" customFormat="1" ht="12.75" outlineLevel="1">
      <c r="A118" s="214"/>
      <c r="B118" s="215">
        <v>2</v>
      </c>
      <c r="C118" s="223" t="s">
        <v>435</v>
      </c>
      <c r="D118" s="229"/>
      <c r="E118" s="229"/>
      <c r="F118" s="217"/>
      <c r="G118" s="217"/>
      <c r="H118" s="216"/>
      <c r="I118" s="216"/>
      <c r="J118" s="230">
        <f>D118*F118*H118</f>
        <v>0</v>
      </c>
    </row>
    <row r="119" spans="1:10" s="206" customFormat="1" ht="12.75" outlineLevel="1">
      <c r="A119" s="231" t="s">
        <v>322</v>
      </c>
      <c r="B119" s="232"/>
      <c r="C119" s="233" t="s">
        <v>322</v>
      </c>
      <c r="D119" s="233"/>
      <c r="E119" s="233"/>
      <c r="F119" s="233"/>
      <c r="G119" s="233"/>
      <c r="H119" s="233"/>
      <c r="I119" s="233"/>
      <c r="J119" s="225">
        <f>SUM(J117:J118)</f>
        <v>0</v>
      </c>
    </row>
    <row r="120" spans="1:10" s="206" customFormat="1" ht="22.5" customHeight="1">
      <c r="A120" s="208" t="s">
        <v>436</v>
      </c>
      <c r="B120" s="208"/>
      <c r="C120" s="208"/>
      <c r="D120" s="208"/>
      <c r="E120" s="208"/>
      <c r="F120" s="208"/>
      <c r="G120" s="208"/>
      <c r="H120" s="208"/>
      <c r="I120" s="208"/>
      <c r="J120" s="208"/>
    </row>
    <row r="121" spans="1:10" ht="12.75" customHeight="1">
      <c r="A121" s="226"/>
      <c r="B121" s="227" t="s">
        <v>102</v>
      </c>
      <c r="C121" s="209" t="s">
        <v>324</v>
      </c>
      <c r="D121" s="209" t="s">
        <v>348</v>
      </c>
      <c r="E121" s="209"/>
      <c r="F121" s="209" t="s">
        <v>349</v>
      </c>
      <c r="G121" s="209"/>
      <c r="H121" s="209" t="s">
        <v>437</v>
      </c>
      <c r="I121" s="209"/>
      <c r="J121" s="209" t="s">
        <v>328</v>
      </c>
    </row>
    <row r="122" spans="1:10" ht="12.75">
      <c r="A122" s="226"/>
      <c r="B122" s="228">
        <v>1</v>
      </c>
      <c r="C122" s="228">
        <v>2</v>
      </c>
      <c r="D122" s="228">
        <v>3</v>
      </c>
      <c r="E122" s="228"/>
      <c r="F122" s="228">
        <v>4</v>
      </c>
      <c r="G122" s="228"/>
      <c r="H122" s="228">
        <v>5</v>
      </c>
      <c r="I122" s="228"/>
      <c r="J122" s="228" t="s">
        <v>433</v>
      </c>
    </row>
    <row r="123" spans="1:10" s="206" customFormat="1" ht="12.75" customHeight="1" outlineLevel="1">
      <c r="A123" s="214"/>
      <c r="B123" s="215">
        <v>1</v>
      </c>
      <c r="C123" s="223" t="s">
        <v>438</v>
      </c>
      <c r="D123" s="229" t="s">
        <v>439</v>
      </c>
      <c r="E123" s="229"/>
      <c r="F123" s="217"/>
      <c r="G123" s="217"/>
      <c r="H123" s="216"/>
      <c r="I123" s="216"/>
      <c r="J123" s="230">
        <f>SUM(J125:J128)</f>
        <v>0</v>
      </c>
    </row>
    <row r="124" spans="1:10" s="206" customFormat="1" ht="14.25" customHeight="1" outlineLevel="1">
      <c r="A124" s="214"/>
      <c r="B124" s="215"/>
      <c r="C124" s="223" t="s">
        <v>440</v>
      </c>
      <c r="D124" s="229"/>
      <c r="E124" s="229"/>
      <c r="F124" s="217"/>
      <c r="G124" s="217"/>
      <c r="H124" s="216"/>
      <c r="I124" s="216"/>
      <c r="J124" s="230"/>
    </row>
    <row r="125" spans="1:10" s="206" customFormat="1" ht="12.75" hidden="1" outlineLevel="1">
      <c r="A125" s="214"/>
      <c r="B125" s="215"/>
      <c r="C125" s="223"/>
      <c r="D125" s="229"/>
      <c r="E125" s="229"/>
      <c r="F125" s="217"/>
      <c r="G125" s="217"/>
      <c r="H125" s="216"/>
      <c r="I125" s="216"/>
      <c r="J125" s="230">
        <f>F125*H125</f>
        <v>0</v>
      </c>
    </row>
    <row r="126" spans="1:10" s="206" customFormat="1" ht="1.5" customHeight="1" hidden="1" outlineLevel="1">
      <c r="A126" s="214"/>
      <c r="B126" s="215"/>
      <c r="C126" s="223"/>
      <c r="D126" s="229"/>
      <c r="E126" s="229"/>
      <c r="F126" s="217"/>
      <c r="G126" s="217"/>
      <c r="H126" s="216"/>
      <c r="I126" s="216"/>
      <c r="J126" s="230">
        <f>F126*H126</f>
        <v>0</v>
      </c>
    </row>
    <row r="127" spans="1:10" s="206" customFormat="1" ht="12.75" hidden="1" outlineLevel="1">
      <c r="A127" s="214"/>
      <c r="B127" s="215"/>
      <c r="C127" s="223"/>
      <c r="D127" s="229"/>
      <c r="E127" s="229"/>
      <c r="F127" s="217"/>
      <c r="G127" s="217"/>
      <c r="H127" s="216"/>
      <c r="I127" s="216"/>
      <c r="J127" s="230">
        <f>F127*H127</f>
        <v>0</v>
      </c>
    </row>
    <row r="128" spans="1:10" s="206" customFormat="1" ht="0.75" customHeight="1" outlineLevel="1">
      <c r="A128" s="214"/>
      <c r="B128" s="215"/>
      <c r="C128" s="223"/>
      <c r="D128" s="229"/>
      <c r="E128" s="229"/>
      <c r="F128" s="217"/>
      <c r="G128" s="217"/>
      <c r="H128" s="216"/>
      <c r="I128" s="216"/>
      <c r="J128" s="230">
        <f>F128*H128</f>
        <v>0</v>
      </c>
    </row>
    <row r="129" spans="1:10" s="206" customFormat="1" ht="12.75" outlineLevel="1">
      <c r="A129" s="231" t="s">
        <v>322</v>
      </c>
      <c r="B129" s="232"/>
      <c r="C129" s="233" t="s">
        <v>322</v>
      </c>
      <c r="D129" s="233"/>
      <c r="E129" s="233"/>
      <c r="F129" s="233"/>
      <c r="G129" s="233"/>
      <c r="H129" s="233"/>
      <c r="I129" s="233"/>
      <c r="J129" s="225">
        <f>J123</f>
        <v>0</v>
      </c>
    </row>
    <row r="130" spans="1:10" s="206" customFormat="1" ht="18.75" customHeight="1">
      <c r="A130" s="208" t="s">
        <v>441</v>
      </c>
      <c r="B130" s="208"/>
      <c r="C130" s="208"/>
      <c r="D130" s="208"/>
      <c r="E130" s="208"/>
      <c r="F130" s="208"/>
      <c r="G130" s="208"/>
      <c r="H130" s="208"/>
      <c r="I130" s="208"/>
      <c r="J130" s="208"/>
    </row>
    <row r="131" spans="1:10" ht="12.75" customHeight="1">
      <c r="A131" s="226"/>
      <c r="B131" s="227" t="s">
        <v>102</v>
      </c>
      <c r="C131" s="209" t="s">
        <v>324</v>
      </c>
      <c r="D131" s="209" t="s">
        <v>348</v>
      </c>
      <c r="E131" s="209"/>
      <c r="F131" s="209" t="s">
        <v>349</v>
      </c>
      <c r="G131" s="209"/>
      <c r="H131" s="209" t="s">
        <v>437</v>
      </c>
      <c r="I131" s="209"/>
      <c r="J131" s="209" t="s">
        <v>328</v>
      </c>
    </row>
    <row r="132" spans="1:10" ht="12.75">
      <c r="A132" s="226"/>
      <c r="B132" s="228">
        <v>1</v>
      </c>
      <c r="C132" s="228">
        <v>2</v>
      </c>
      <c r="D132" s="228">
        <v>3</v>
      </c>
      <c r="E132" s="228"/>
      <c r="F132" s="228">
        <v>4</v>
      </c>
      <c r="G132" s="228"/>
      <c r="H132" s="228">
        <v>5</v>
      </c>
      <c r="I132" s="228"/>
      <c r="J132" s="228" t="s">
        <v>433</v>
      </c>
    </row>
    <row r="133" spans="1:10" s="206" customFormat="1" ht="12.75" outlineLevel="1">
      <c r="A133" s="214"/>
      <c r="B133" s="215">
        <v>1</v>
      </c>
      <c r="C133" s="223" t="s">
        <v>442</v>
      </c>
      <c r="D133" s="229"/>
      <c r="E133" s="229"/>
      <c r="F133" s="217"/>
      <c r="G133" s="217"/>
      <c r="H133" s="216"/>
      <c r="I133" s="216"/>
      <c r="J133" s="230">
        <f>SUM(J135:J142)</f>
        <v>95788.15</v>
      </c>
    </row>
    <row r="134" spans="1:10" s="206" customFormat="1" ht="12.75" outlineLevel="1">
      <c r="A134" s="214"/>
      <c r="B134" s="215"/>
      <c r="C134" s="223" t="s">
        <v>443</v>
      </c>
      <c r="D134" s="229"/>
      <c r="E134" s="229"/>
      <c r="F134" s="217"/>
      <c r="G134" s="217"/>
      <c r="H134" s="216"/>
      <c r="I134" s="216"/>
      <c r="J134" s="230"/>
    </row>
    <row r="135" spans="1:10" s="206" customFormat="1" ht="12.75" outlineLevel="1">
      <c r="A135" s="214"/>
      <c r="B135" s="215"/>
      <c r="C135" s="223" t="s">
        <v>444</v>
      </c>
      <c r="D135" s="229"/>
      <c r="E135" s="229"/>
      <c r="F135" s="217"/>
      <c r="G135" s="217"/>
      <c r="H135" s="216"/>
      <c r="I135" s="216"/>
      <c r="J135" s="230">
        <v>51000</v>
      </c>
    </row>
    <row r="136" spans="1:10" s="206" customFormat="1" ht="12.75" outlineLevel="1">
      <c r="A136" s="214"/>
      <c r="B136" s="215"/>
      <c r="C136" s="214" t="s">
        <v>445</v>
      </c>
      <c r="D136" s="229"/>
      <c r="E136" s="229"/>
      <c r="F136" s="217"/>
      <c r="G136" s="217"/>
      <c r="H136" s="216"/>
      <c r="I136" s="216"/>
      <c r="J136" s="230">
        <v>25000</v>
      </c>
    </row>
    <row r="137" spans="1:10" s="206" customFormat="1" ht="12.75" outlineLevel="1">
      <c r="A137" s="214"/>
      <c r="B137" s="215"/>
      <c r="C137" s="214" t="s">
        <v>446</v>
      </c>
      <c r="D137" s="229"/>
      <c r="E137" s="229"/>
      <c r="F137" s="217"/>
      <c r="G137" s="217"/>
      <c r="H137" s="216"/>
      <c r="I137" s="216"/>
      <c r="J137" s="230">
        <f aca="true" t="shared" si="4" ref="J137:J142">F137*H137</f>
        <v>0</v>
      </c>
    </row>
    <row r="138" spans="1:10" s="206" customFormat="1" ht="12.75" outlineLevel="1">
      <c r="A138" s="214"/>
      <c r="B138" s="215"/>
      <c r="C138" s="214" t="s">
        <v>447</v>
      </c>
      <c r="D138" s="229"/>
      <c r="E138" s="229"/>
      <c r="F138" s="217"/>
      <c r="G138" s="217"/>
      <c r="H138" s="216"/>
      <c r="I138" s="216"/>
      <c r="J138" s="230">
        <f t="shared" si="4"/>
        <v>0</v>
      </c>
    </row>
    <row r="139" spans="1:10" s="206" customFormat="1" ht="12.75" outlineLevel="1">
      <c r="A139" s="214"/>
      <c r="B139" s="215"/>
      <c r="C139" s="214" t="s">
        <v>448</v>
      </c>
      <c r="D139" s="229"/>
      <c r="E139" s="229"/>
      <c r="F139" s="217"/>
      <c r="G139" s="217"/>
      <c r="H139" s="216"/>
      <c r="I139" s="216"/>
      <c r="J139" s="230">
        <v>19788.15</v>
      </c>
    </row>
    <row r="140" spans="1:10" s="206" customFormat="1" ht="12.75" outlineLevel="1">
      <c r="A140" s="214"/>
      <c r="B140" s="215"/>
      <c r="C140" s="214" t="s">
        <v>449</v>
      </c>
      <c r="D140" s="229"/>
      <c r="E140" s="229"/>
      <c r="F140" s="217"/>
      <c r="G140" s="217"/>
      <c r="H140" s="216"/>
      <c r="I140" s="216"/>
      <c r="J140" s="230">
        <f t="shared" si="4"/>
        <v>0</v>
      </c>
    </row>
    <row r="141" spans="1:10" s="206" customFormat="1" ht="31.5" customHeight="1" outlineLevel="1">
      <c r="A141" s="214"/>
      <c r="B141" s="215"/>
      <c r="C141" s="214" t="s">
        <v>450</v>
      </c>
      <c r="D141" s="229"/>
      <c r="E141" s="229"/>
      <c r="F141" s="217"/>
      <c r="G141" s="217"/>
      <c r="H141" s="216"/>
      <c r="I141" s="216"/>
      <c r="J141" s="230">
        <v>0</v>
      </c>
    </row>
    <row r="142" spans="1:10" s="206" customFormat="1" ht="12.75" outlineLevel="1">
      <c r="A142" s="214"/>
      <c r="B142" s="215"/>
      <c r="C142" s="214" t="s">
        <v>451</v>
      </c>
      <c r="D142" s="229"/>
      <c r="E142" s="229"/>
      <c r="F142" s="217"/>
      <c r="G142" s="217"/>
      <c r="H142" s="216"/>
      <c r="I142" s="216"/>
      <c r="J142" s="230">
        <f t="shared" si="4"/>
        <v>0</v>
      </c>
    </row>
    <row r="143" spans="1:10" s="206" customFormat="1" ht="12.75" outlineLevel="1">
      <c r="A143" s="231" t="s">
        <v>322</v>
      </c>
      <c r="B143" s="232"/>
      <c r="C143" s="233" t="s">
        <v>322</v>
      </c>
      <c r="D143" s="233"/>
      <c r="E143" s="233"/>
      <c r="F143" s="233"/>
      <c r="G143" s="233"/>
      <c r="H143" s="233"/>
      <c r="I143" s="233"/>
      <c r="J143" s="225">
        <f>J133</f>
        <v>95788.15</v>
      </c>
    </row>
    <row r="144" spans="1:10" s="206" customFormat="1" ht="17.25" customHeight="1">
      <c r="A144" s="208" t="s">
        <v>452</v>
      </c>
      <c r="B144" s="208"/>
      <c r="C144" s="208"/>
      <c r="D144" s="208"/>
      <c r="E144" s="208"/>
      <c r="F144" s="208"/>
      <c r="G144" s="208"/>
      <c r="H144" s="208"/>
      <c r="I144" s="208"/>
      <c r="J144" s="208"/>
    </row>
    <row r="145" spans="1:10" ht="12.75" customHeight="1">
      <c r="A145" s="226"/>
      <c r="B145" s="227" t="s">
        <v>102</v>
      </c>
      <c r="C145" s="209" t="s">
        <v>453</v>
      </c>
      <c r="D145" s="209" t="s">
        <v>454</v>
      </c>
      <c r="E145" s="209"/>
      <c r="F145" s="209" t="s">
        <v>432</v>
      </c>
      <c r="G145" s="209"/>
      <c r="H145" s="209" t="s">
        <v>455</v>
      </c>
      <c r="I145" s="209"/>
      <c r="J145" s="209" t="s">
        <v>328</v>
      </c>
    </row>
    <row r="146" spans="1:10" ht="12.75">
      <c r="A146" s="226"/>
      <c r="B146" s="228">
        <v>1</v>
      </c>
      <c r="C146" s="228">
        <v>2</v>
      </c>
      <c r="D146" s="228">
        <v>3</v>
      </c>
      <c r="E146" s="228"/>
      <c r="F146" s="228">
        <v>4</v>
      </c>
      <c r="G146" s="228"/>
      <c r="H146" s="228">
        <v>5</v>
      </c>
      <c r="I146" s="228"/>
      <c r="J146" s="228" t="s">
        <v>329</v>
      </c>
    </row>
    <row r="147" spans="1:10" s="245" customFormat="1" ht="12.75" customHeight="1" outlineLevel="1">
      <c r="A147" s="239"/>
      <c r="B147" s="240">
        <v>1</v>
      </c>
      <c r="C147" s="239" t="s">
        <v>456</v>
      </c>
      <c r="D147" s="240">
        <f>D148+D149</f>
        <v>45</v>
      </c>
      <c r="E147" s="240"/>
      <c r="F147" s="269" t="s">
        <v>123</v>
      </c>
      <c r="G147" s="269"/>
      <c r="H147" s="270">
        <v>160</v>
      </c>
      <c r="I147" s="270"/>
      <c r="J147" s="271">
        <f>J148+J149</f>
        <v>432921.42</v>
      </c>
    </row>
    <row r="148" spans="1:10" s="206" customFormat="1" ht="12.75" outlineLevel="1">
      <c r="A148" s="214"/>
      <c r="B148" s="215"/>
      <c r="C148" s="214" t="s">
        <v>457</v>
      </c>
      <c r="D148" s="215">
        <v>7</v>
      </c>
      <c r="E148" s="215"/>
      <c r="F148" s="217">
        <v>92.83</v>
      </c>
      <c r="G148" s="217"/>
      <c r="H148" s="216">
        <v>160</v>
      </c>
      <c r="I148" s="216"/>
      <c r="J148" s="230">
        <f>D148*F148*50%*H148</f>
        <v>51984.799999999996</v>
      </c>
    </row>
    <row r="149" spans="1:10" s="206" customFormat="1" ht="12.75" outlineLevel="1">
      <c r="A149" s="214"/>
      <c r="B149" s="215"/>
      <c r="C149" s="214" t="s">
        <v>458</v>
      </c>
      <c r="D149" s="215">
        <v>38</v>
      </c>
      <c r="E149" s="215"/>
      <c r="F149" s="217">
        <v>115</v>
      </c>
      <c r="G149" s="217"/>
      <c r="H149" s="216">
        <v>160</v>
      </c>
      <c r="I149" s="216"/>
      <c r="J149" s="230">
        <v>380936.62</v>
      </c>
    </row>
    <row r="150" spans="1:10" s="245" customFormat="1" ht="12.75" customHeight="1" outlineLevel="1">
      <c r="A150" s="239"/>
      <c r="B150" s="240">
        <v>2</v>
      </c>
      <c r="C150" s="239" t="s">
        <v>459</v>
      </c>
      <c r="D150" s="240">
        <f>D151+D152</f>
        <v>6</v>
      </c>
      <c r="E150" s="240"/>
      <c r="F150" s="269" t="s">
        <v>123</v>
      </c>
      <c r="G150" s="269"/>
      <c r="H150" s="270">
        <v>160</v>
      </c>
      <c r="I150" s="270"/>
      <c r="J150" s="271">
        <f>J151+J152</f>
        <v>95499.69</v>
      </c>
    </row>
    <row r="151" spans="1:10" s="206" customFormat="1" ht="12.75" outlineLevel="1">
      <c r="A151" s="214"/>
      <c r="B151" s="215"/>
      <c r="C151" s="214" t="s">
        <v>457</v>
      </c>
      <c r="D151" s="215">
        <v>1</v>
      </c>
      <c r="E151" s="215"/>
      <c r="F151" s="217">
        <v>92.83</v>
      </c>
      <c r="G151" s="217"/>
      <c r="H151" s="216">
        <v>160</v>
      </c>
      <c r="I151" s="216"/>
      <c r="J151" s="230">
        <f>D151*F151*H151</f>
        <v>14852.8</v>
      </c>
    </row>
    <row r="152" spans="1:10" s="206" customFormat="1" ht="12.75" outlineLevel="1">
      <c r="A152" s="214"/>
      <c r="B152" s="215"/>
      <c r="C152" s="214" t="s">
        <v>458</v>
      </c>
      <c r="D152" s="215">
        <v>5</v>
      </c>
      <c r="E152" s="215"/>
      <c r="F152" s="217">
        <v>115</v>
      </c>
      <c r="G152" s="217"/>
      <c r="H152" s="216">
        <v>160</v>
      </c>
      <c r="I152" s="216"/>
      <c r="J152" s="230">
        <v>80646.89</v>
      </c>
    </row>
    <row r="153" spans="1:10" s="245" customFormat="1" ht="12.75" outlineLevel="1">
      <c r="A153" s="239"/>
      <c r="B153" s="240">
        <v>3</v>
      </c>
      <c r="C153" s="239" t="s">
        <v>460</v>
      </c>
      <c r="D153" s="240">
        <v>29</v>
      </c>
      <c r="E153" s="240"/>
      <c r="F153" s="269">
        <v>32</v>
      </c>
      <c r="G153" s="269"/>
      <c r="H153" s="270">
        <v>165</v>
      </c>
      <c r="I153" s="270"/>
      <c r="J153" s="271">
        <f>D153*F153*H153</f>
        <v>153120</v>
      </c>
    </row>
    <row r="154" spans="1:10" s="206" customFormat="1" ht="12.75" outlineLevel="1">
      <c r="A154" s="231" t="s">
        <v>322</v>
      </c>
      <c r="B154" s="232"/>
      <c r="C154" s="233" t="s">
        <v>322</v>
      </c>
      <c r="D154" s="233"/>
      <c r="E154" s="233"/>
      <c r="F154" s="233"/>
      <c r="G154" s="233"/>
      <c r="H154" s="233"/>
      <c r="I154" s="233"/>
      <c r="J154" s="225">
        <f>J147+J150+J153</f>
        <v>681541.11</v>
      </c>
    </row>
    <row r="155" spans="1:10" s="206" customFormat="1" ht="18.75" customHeight="1">
      <c r="A155" s="208" t="s">
        <v>461</v>
      </c>
      <c r="B155" s="208"/>
      <c r="C155" s="208"/>
      <c r="D155" s="208"/>
      <c r="E155" s="208"/>
      <c r="F155" s="208"/>
      <c r="G155" s="208"/>
      <c r="H155" s="208"/>
      <c r="I155" s="208"/>
      <c r="J155" s="208"/>
    </row>
    <row r="156" spans="1:10" s="275" customFormat="1" ht="30" customHeight="1">
      <c r="A156" s="272"/>
      <c r="B156" s="273" t="s">
        <v>102</v>
      </c>
      <c r="C156" s="274" t="s">
        <v>324</v>
      </c>
      <c r="D156" s="274" t="s">
        <v>462</v>
      </c>
      <c r="E156" s="274"/>
      <c r="F156" s="274" t="s">
        <v>463</v>
      </c>
      <c r="G156" s="274"/>
      <c r="H156" s="274" t="s">
        <v>437</v>
      </c>
      <c r="I156" s="274"/>
      <c r="J156" s="274" t="s">
        <v>328</v>
      </c>
    </row>
    <row r="157" spans="1:10" s="275" customFormat="1" ht="12.75">
      <c r="A157" s="272"/>
      <c r="B157" s="276">
        <v>1</v>
      </c>
      <c r="C157" s="276">
        <v>2</v>
      </c>
      <c r="D157" s="276">
        <v>3</v>
      </c>
      <c r="E157" s="276"/>
      <c r="F157" s="276">
        <v>4</v>
      </c>
      <c r="G157" s="276"/>
      <c r="H157" s="276">
        <v>5</v>
      </c>
      <c r="I157" s="276"/>
      <c r="J157" s="276" t="s">
        <v>464</v>
      </c>
    </row>
    <row r="158" spans="1:10" s="206" customFormat="1" ht="12.75" outlineLevel="1">
      <c r="A158" s="214"/>
      <c r="B158" s="215">
        <v>1</v>
      </c>
      <c r="C158" s="223" t="s">
        <v>442</v>
      </c>
      <c r="D158" s="215"/>
      <c r="E158" s="215"/>
      <c r="F158" s="217"/>
      <c r="G158" s="217"/>
      <c r="H158" s="216"/>
      <c r="I158" s="216"/>
      <c r="J158" s="230">
        <v>138000</v>
      </c>
    </row>
    <row r="159" spans="1:10" s="206" customFormat="1" ht="12.75" outlineLevel="1">
      <c r="A159" s="214"/>
      <c r="B159" s="215"/>
      <c r="C159" s="214" t="s">
        <v>465</v>
      </c>
      <c r="D159" s="215"/>
      <c r="E159" s="215"/>
      <c r="F159" s="217"/>
      <c r="G159" s="217"/>
      <c r="H159" s="216"/>
      <c r="I159" s="216"/>
      <c r="J159" s="230"/>
    </row>
    <row r="160" spans="1:10" s="206" customFormat="1" ht="12.75" outlineLevel="1">
      <c r="A160" s="214"/>
      <c r="B160" s="215"/>
      <c r="C160" s="223" t="s">
        <v>466</v>
      </c>
      <c r="D160" s="215"/>
      <c r="E160" s="215"/>
      <c r="F160" s="217"/>
      <c r="G160" s="217"/>
      <c r="H160" s="216"/>
      <c r="I160" s="216"/>
      <c r="J160" s="230">
        <v>50000</v>
      </c>
    </row>
    <row r="161" spans="1:10" s="206" customFormat="1" ht="12.75" outlineLevel="1">
      <c r="A161" s="214"/>
      <c r="B161" s="215"/>
      <c r="C161" s="223" t="s">
        <v>467</v>
      </c>
      <c r="D161" s="215"/>
      <c r="E161" s="215"/>
      <c r="F161" s="217"/>
      <c r="G161" s="217"/>
      <c r="H161" s="216"/>
      <c r="I161" s="216"/>
      <c r="J161" s="230">
        <v>38000</v>
      </c>
    </row>
    <row r="162" spans="1:10" s="206" customFormat="1" ht="12.75" outlineLevel="1">
      <c r="A162" s="214"/>
      <c r="B162" s="215">
        <v>2</v>
      </c>
      <c r="C162" s="214" t="s">
        <v>468</v>
      </c>
      <c r="D162" s="215"/>
      <c r="E162" s="215"/>
      <c r="F162" s="217"/>
      <c r="G162" s="217"/>
      <c r="H162" s="216"/>
      <c r="I162" s="216"/>
      <c r="J162" s="230">
        <v>50000</v>
      </c>
    </row>
    <row r="163" spans="1:10" s="206" customFormat="1" ht="12.75" outlineLevel="1">
      <c r="A163" s="214"/>
      <c r="B163" s="215"/>
      <c r="C163" s="223" t="s">
        <v>467</v>
      </c>
      <c r="D163" s="215"/>
      <c r="E163" s="215"/>
      <c r="F163" s="217"/>
      <c r="G163" s="217"/>
      <c r="H163" s="216"/>
      <c r="I163" s="216"/>
      <c r="J163" s="230">
        <v>0</v>
      </c>
    </row>
    <row r="164" spans="1:10" s="206" customFormat="1" ht="12.75" outlineLevel="1">
      <c r="A164" s="231" t="s">
        <v>322</v>
      </c>
      <c r="B164" s="232"/>
      <c r="C164" s="233" t="s">
        <v>322</v>
      </c>
      <c r="D164" s="233"/>
      <c r="E164" s="233"/>
      <c r="F164" s="233"/>
      <c r="G164" s="233"/>
      <c r="H164" s="233"/>
      <c r="I164" s="233"/>
      <c r="J164" s="225">
        <v>138000</v>
      </c>
    </row>
    <row r="165" spans="3:10" s="206" customFormat="1" ht="21" customHeight="1">
      <c r="C165" s="277" t="s">
        <v>469</v>
      </c>
      <c r="D165" s="277"/>
      <c r="E165" s="277"/>
      <c r="F165" s="277"/>
      <c r="G165" s="277"/>
      <c r="H165" s="277"/>
      <c r="I165" s="277"/>
      <c r="J165" s="260">
        <f>J19+J25+J38+J48+J51+J58+J83+J97+J113+J119+J129+J143+J154+J164</f>
        <v>17705617.439999998</v>
      </c>
    </row>
    <row r="167" spans="2:10" ht="12.75">
      <c r="B167" s="201" t="s">
        <v>470</v>
      </c>
      <c r="D167" s="278"/>
      <c r="E167" s="278"/>
      <c r="F167" s="279"/>
      <c r="I167" s="278" t="s">
        <v>12</v>
      </c>
      <c r="J167" s="278"/>
    </row>
    <row r="168" spans="9:10" ht="12.75">
      <c r="I168" s="280" t="s">
        <v>471</v>
      </c>
      <c r="J168" s="280"/>
    </row>
    <row r="169" spans="2:10" ht="12.75">
      <c r="B169" s="201" t="s">
        <v>472</v>
      </c>
      <c r="D169" s="278"/>
      <c r="E169" s="278"/>
      <c r="F169" s="279"/>
      <c r="I169" s="278" t="s">
        <v>217</v>
      </c>
      <c r="J169" s="278"/>
    </row>
    <row r="170" spans="9:10" ht="12.75">
      <c r="I170" s="280" t="s">
        <v>471</v>
      </c>
      <c r="J170" s="280"/>
    </row>
    <row r="171" spans="2:10" ht="12.75">
      <c r="B171" s="201" t="s">
        <v>473</v>
      </c>
      <c r="C171" s="278" t="s">
        <v>472</v>
      </c>
      <c r="D171" s="278"/>
      <c r="F171" s="279" t="s">
        <v>474</v>
      </c>
      <c r="G171" s="278"/>
      <c r="I171" s="278" t="s">
        <v>217</v>
      </c>
      <c r="J171" s="278"/>
    </row>
    <row r="172" spans="3:10" ht="12.75">
      <c r="C172" s="281" t="s">
        <v>296</v>
      </c>
      <c r="D172" s="281"/>
      <c r="F172" s="282" t="s">
        <v>297</v>
      </c>
      <c r="G172" s="282"/>
      <c r="I172" s="280" t="s">
        <v>471</v>
      </c>
      <c r="J172" s="280"/>
    </row>
    <row r="174" spans="2:3" ht="12.75">
      <c r="B174" s="201" t="s">
        <v>475</v>
      </c>
      <c r="C174" s="201" t="s">
        <v>476</v>
      </c>
    </row>
  </sheetData>
  <sheetProtection selectLockedCells="1" selectUnlockedCells="1"/>
  <mergeCells count="324">
    <mergeCell ref="B5:J5"/>
    <mergeCell ref="E6:J6"/>
    <mergeCell ref="D7:J7"/>
    <mergeCell ref="A8:J8"/>
    <mergeCell ref="B9:B11"/>
    <mergeCell ref="C9:C11"/>
    <mergeCell ref="D9:D11"/>
    <mergeCell ref="E9:H9"/>
    <mergeCell ref="I9:I11"/>
    <mergeCell ref="J9:J11"/>
    <mergeCell ref="E10:E11"/>
    <mergeCell ref="F10:H10"/>
    <mergeCell ref="A19:I19"/>
    <mergeCell ref="A20:J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C25:I25"/>
    <mergeCell ref="A26:J26"/>
    <mergeCell ref="C27:F27"/>
    <mergeCell ref="H27:I27"/>
    <mergeCell ref="C28:F28"/>
    <mergeCell ref="H28:I28"/>
    <mergeCell ref="C29:F29"/>
    <mergeCell ref="H29:I29"/>
    <mergeCell ref="C30:F30"/>
    <mergeCell ref="H30:I30"/>
    <mergeCell ref="C31:F31"/>
    <mergeCell ref="H31:I31"/>
    <mergeCell ref="C32:F32"/>
    <mergeCell ref="H32:I32"/>
    <mergeCell ref="C33:F33"/>
    <mergeCell ref="H33:I33"/>
    <mergeCell ref="C34:F34"/>
    <mergeCell ref="H34:I34"/>
    <mergeCell ref="C35:F35"/>
    <mergeCell ref="H35:I35"/>
    <mergeCell ref="C36:F36"/>
    <mergeCell ref="H36:I36"/>
    <mergeCell ref="C37:F37"/>
    <mergeCell ref="H37:I37"/>
    <mergeCell ref="A38:I38"/>
    <mergeCell ref="A39:J39"/>
    <mergeCell ref="D40:E40"/>
    <mergeCell ref="H40:I40"/>
    <mergeCell ref="D41:E41"/>
    <mergeCell ref="H41:I41"/>
    <mergeCell ref="H42:I42"/>
    <mergeCell ref="D43:E43"/>
    <mergeCell ref="H43:I43"/>
    <mergeCell ref="H44:I44"/>
    <mergeCell ref="H45:I45"/>
    <mergeCell ref="H46:I46"/>
    <mergeCell ref="D47:E47"/>
    <mergeCell ref="H47:I47"/>
    <mergeCell ref="A48:I48"/>
    <mergeCell ref="A49:J49"/>
    <mergeCell ref="D50:E50"/>
    <mergeCell ref="H50:I50"/>
    <mergeCell ref="A51:I51"/>
    <mergeCell ref="A52:J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A58:I58"/>
    <mergeCell ref="A59:J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A83:I83"/>
    <mergeCell ref="A84:J84"/>
    <mergeCell ref="D85:E85"/>
    <mergeCell ref="H85:I85"/>
    <mergeCell ref="D86:E86"/>
    <mergeCell ref="H86:I86"/>
    <mergeCell ref="D87:E87"/>
    <mergeCell ref="H87:I87"/>
    <mergeCell ref="D88:E88"/>
    <mergeCell ref="H88:I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A97:I97"/>
    <mergeCell ref="A98:J98"/>
    <mergeCell ref="C99:F99"/>
    <mergeCell ref="H99:I99"/>
    <mergeCell ref="C100:F100"/>
    <mergeCell ref="H100:I100"/>
    <mergeCell ref="C101:F101"/>
    <mergeCell ref="H101:I101"/>
    <mergeCell ref="C102:F102"/>
    <mergeCell ref="H102:I102"/>
    <mergeCell ref="C103:F103"/>
    <mergeCell ref="H103:I103"/>
    <mergeCell ref="C104:F104"/>
    <mergeCell ref="H104:I104"/>
    <mergeCell ref="C105:F105"/>
    <mergeCell ref="H105:I105"/>
    <mergeCell ref="C106:F106"/>
    <mergeCell ref="H106:I106"/>
    <mergeCell ref="C107:F107"/>
    <mergeCell ref="H107:I107"/>
    <mergeCell ref="C108:F108"/>
    <mergeCell ref="H108:I108"/>
    <mergeCell ref="C109:F109"/>
    <mergeCell ref="H109:I109"/>
    <mergeCell ref="C110:F110"/>
    <mergeCell ref="H110:I110"/>
    <mergeCell ref="C111:F111"/>
    <mergeCell ref="H111:I111"/>
    <mergeCell ref="C112:F112"/>
    <mergeCell ref="H112:I112"/>
    <mergeCell ref="A113:I113"/>
    <mergeCell ref="A114:J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C119:I119"/>
    <mergeCell ref="A120:J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D127:E127"/>
    <mergeCell ref="F127:G127"/>
    <mergeCell ref="H127:I127"/>
    <mergeCell ref="D128:E128"/>
    <mergeCell ref="F128:G128"/>
    <mergeCell ref="H128:I128"/>
    <mergeCell ref="C129:I129"/>
    <mergeCell ref="A130:J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D135:E135"/>
    <mergeCell ref="F135:G135"/>
    <mergeCell ref="H135:I135"/>
    <mergeCell ref="D136:E136"/>
    <mergeCell ref="F136:G136"/>
    <mergeCell ref="H136:I136"/>
    <mergeCell ref="D137:E137"/>
    <mergeCell ref="F137:G137"/>
    <mergeCell ref="H137:I137"/>
    <mergeCell ref="D138:E138"/>
    <mergeCell ref="F138:G138"/>
    <mergeCell ref="H138:I138"/>
    <mergeCell ref="D139:E139"/>
    <mergeCell ref="F139:G139"/>
    <mergeCell ref="H139:I139"/>
    <mergeCell ref="D140:E140"/>
    <mergeCell ref="F140:G140"/>
    <mergeCell ref="H140:I140"/>
    <mergeCell ref="D141:E141"/>
    <mergeCell ref="F141:G141"/>
    <mergeCell ref="H141:I141"/>
    <mergeCell ref="D142:E142"/>
    <mergeCell ref="F142:G142"/>
    <mergeCell ref="H142:I142"/>
    <mergeCell ref="C143:I143"/>
    <mergeCell ref="A144:J144"/>
    <mergeCell ref="D145:E145"/>
    <mergeCell ref="F145:G145"/>
    <mergeCell ref="H145:I145"/>
    <mergeCell ref="D146:E146"/>
    <mergeCell ref="F146:G146"/>
    <mergeCell ref="H146:I146"/>
    <mergeCell ref="D147:E147"/>
    <mergeCell ref="F147:G147"/>
    <mergeCell ref="H147:I147"/>
    <mergeCell ref="D148:E148"/>
    <mergeCell ref="F148:G148"/>
    <mergeCell ref="H148:I148"/>
    <mergeCell ref="D149:E149"/>
    <mergeCell ref="F149:G149"/>
    <mergeCell ref="H149:I149"/>
    <mergeCell ref="D150:E150"/>
    <mergeCell ref="F150:G150"/>
    <mergeCell ref="H150:I150"/>
    <mergeCell ref="D151:E151"/>
    <mergeCell ref="F151:G151"/>
    <mergeCell ref="H151:I151"/>
    <mergeCell ref="D152:E152"/>
    <mergeCell ref="F152:G152"/>
    <mergeCell ref="H152:I152"/>
    <mergeCell ref="D153:E153"/>
    <mergeCell ref="F153:G153"/>
    <mergeCell ref="H153:I153"/>
    <mergeCell ref="C154:I154"/>
    <mergeCell ref="A155:J155"/>
    <mergeCell ref="D156:E156"/>
    <mergeCell ref="F156:G156"/>
    <mergeCell ref="H156:I156"/>
    <mergeCell ref="D157:E157"/>
    <mergeCell ref="F157:G157"/>
    <mergeCell ref="H157:I157"/>
    <mergeCell ref="D158:E158"/>
    <mergeCell ref="F158:G158"/>
    <mergeCell ref="H158:I158"/>
    <mergeCell ref="D159:E159"/>
    <mergeCell ref="F159:G159"/>
    <mergeCell ref="H159:I159"/>
    <mergeCell ref="D160:E160"/>
    <mergeCell ref="F160:G160"/>
    <mergeCell ref="H160:I160"/>
    <mergeCell ref="D161:E161"/>
    <mergeCell ref="F161:G161"/>
    <mergeCell ref="H161:I161"/>
    <mergeCell ref="D162:E162"/>
    <mergeCell ref="F162:G162"/>
    <mergeCell ref="H162:I162"/>
    <mergeCell ref="D163:E163"/>
    <mergeCell ref="F163:G163"/>
    <mergeCell ref="H163:I163"/>
    <mergeCell ref="C164:I164"/>
    <mergeCell ref="C165:I165"/>
    <mergeCell ref="I168:J168"/>
    <mergeCell ref="I170:J170"/>
    <mergeCell ref="C172:D172"/>
    <mergeCell ref="F172:G172"/>
    <mergeCell ref="I172:J17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19"/>
  <sheetViews>
    <sheetView workbookViewId="0" topLeftCell="C22">
      <selection activeCell="I109" sqref="I109"/>
    </sheetView>
  </sheetViews>
  <sheetFormatPr defaultColWidth="1.00390625" defaultRowHeight="12.75"/>
  <cols>
    <col min="1" max="1" width="8.25390625" style="0" customWidth="1"/>
    <col min="2" max="2" width="39.25390625" style="0" customWidth="1"/>
    <col min="3" max="3" width="18.875" style="0" customWidth="1"/>
    <col min="4" max="4" width="11.25390625" style="0" customWidth="1"/>
    <col min="5" max="5" width="10.125" style="0" customWidth="1"/>
    <col min="6" max="6" width="8.125" style="0" customWidth="1"/>
    <col min="7" max="7" width="12.75390625" style="0" customWidth="1"/>
    <col min="8" max="8" width="14.00390625" style="0" customWidth="1"/>
    <col min="9" max="9" width="13.00390625" style="0" customWidth="1"/>
    <col min="10" max="10" width="10.875" style="0" customWidth="1"/>
    <col min="11" max="12" width="11.875" style="0" customWidth="1"/>
    <col min="13" max="16384" width="0.875" style="0" customWidth="1"/>
  </cols>
  <sheetData>
    <row r="1" ht="12.75">
      <c r="L1" s="76" t="s">
        <v>99</v>
      </c>
    </row>
    <row r="2" spans="1:12" ht="15" customHeight="1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4.25" customHeight="1">
      <c r="A3" s="77" t="s">
        <v>477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4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4.25" customHeight="1">
      <c r="A5" s="79" t="s">
        <v>102</v>
      </c>
      <c r="B5" s="80" t="s">
        <v>67</v>
      </c>
      <c r="C5" s="79" t="s">
        <v>103</v>
      </c>
      <c r="D5" s="79" t="s">
        <v>104</v>
      </c>
      <c r="E5" s="79" t="s">
        <v>105</v>
      </c>
      <c r="F5" s="79" t="s">
        <v>106</v>
      </c>
      <c r="G5" s="79" t="s">
        <v>107</v>
      </c>
      <c r="H5" s="79"/>
      <c r="I5" s="79"/>
      <c r="J5" s="79"/>
      <c r="K5" s="79"/>
      <c r="L5" s="79"/>
    </row>
    <row r="6" spans="1:12" ht="18" customHeight="1">
      <c r="A6" s="79"/>
      <c r="B6" s="80"/>
      <c r="C6" s="79"/>
      <c r="D6" s="79"/>
      <c r="E6" s="79"/>
      <c r="F6" s="79"/>
      <c r="G6" s="79" t="s">
        <v>108</v>
      </c>
      <c r="H6" s="79" t="s">
        <v>56</v>
      </c>
      <c r="I6" s="79"/>
      <c r="J6" s="79"/>
      <c r="K6" s="79"/>
      <c r="L6" s="79"/>
    </row>
    <row r="7" spans="1:12" ht="81" customHeight="1">
      <c r="A7" s="79"/>
      <c r="B7" s="80"/>
      <c r="C7" s="79"/>
      <c r="D7" s="79"/>
      <c r="E7" s="79"/>
      <c r="F7" s="79"/>
      <c r="G7" s="79"/>
      <c r="H7" s="79" t="s">
        <v>109</v>
      </c>
      <c r="I7" s="79" t="s">
        <v>110</v>
      </c>
      <c r="J7" s="79" t="s">
        <v>111</v>
      </c>
      <c r="K7" s="79" t="s">
        <v>112</v>
      </c>
      <c r="L7" s="79"/>
    </row>
    <row r="8" spans="1:12" ht="78" customHeight="1">
      <c r="A8" s="79"/>
      <c r="B8" s="80"/>
      <c r="C8" s="79"/>
      <c r="D8" s="79"/>
      <c r="E8" s="79"/>
      <c r="F8" s="79"/>
      <c r="G8" s="79"/>
      <c r="H8" s="79"/>
      <c r="I8" s="79"/>
      <c r="J8" s="79"/>
      <c r="K8" s="79" t="s">
        <v>113</v>
      </c>
      <c r="L8" s="79" t="s">
        <v>114</v>
      </c>
    </row>
    <row r="9" spans="1:12" ht="11.25" customHeight="1">
      <c r="A9" s="81" t="s">
        <v>115</v>
      </c>
      <c r="B9" s="82" t="s">
        <v>116</v>
      </c>
      <c r="C9" s="83" t="s">
        <v>117</v>
      </c>
      <c r="D9" s="84" t="s">
        <v>118</v>
      </c>
      <c r="E9" s="83" t="s">
        <v>119</v>
      </c>
      <c r="F9" s="83"/>
      <c r="G9" s="83" t="s">
        <v>120</v>
      </c>
      <c r="H9" s="85">
        <v>7</v>
      </c>
      <c r="I9" s="85">
        <v>8</v>
      </c>
      <c r="J9" s="85">
        <v>9</v>
      </c>
      <c r="K9" s="85">
        <v>10</v>
      </c>
      <c r="L9" s="85">
        <v>11</v>
      </c>
    </row>
    <row r="10" spans="1:12" ht="17.25" customHeight="1">
      <c r="A10" s="86" t="s">
        <v>121</v>
      </c>
      <c r="B10" s="87" t="s">
        <v>122</v>
      </c>
      <c r="C10" s="88" t="s">
        <v>123</v>
      </c>
      <c r="D10" s="88"/>
      <c r="E10" s="88"/>
      <c r="F10" s="88"/>
      <c r="G10" s="89">
        <v>23012779.86</v>
      </c>
      <c r="H10" s="89">
        <v>17763358.13</v>
      </c>
      <c r="I10" s="89"/>
      <c r="J10" s="89"/>
      <c r="K10" s="89">
        <v>5249421.73</v>
      </c>
      <c r="L10" s="89"/>
    </row>
    <row r="11" spans="1:12" ht="12.75">
      <c r="A11" s="90"/>
      <c r="B11" s="91" t="s">
        <v>56</v>
      </c>
      <c r="C11" s="92"/>
      <c r="D11" s="92"/>
      <c r="E11" s="92"/>
      <c r="F11" s="92"/>
      <c r="G11" s="93"/>
      <c r="H11" s="93"/>
      <c r="I11" s="93"/>
      <c r="J11" s="93"/>
      <c r="K11" s="93"/>
      <c r="L11" s="93"/>
    </row>
    <row r="12" spans="1:12" ht="17.25" customHeight="1">
      <c r="A12" s="90" t="s">
        <v>124</v>
      </c>
      <c r="B12" s="91" t="s">
        <v>125</v>
      </c>
      <c r="C12" s="92"/>
      <c r="D12" s="92" t="s">
        <v>126</v>
      </c>
      <c r="E12" s="92" t="s">
        <v>127</v>
      </c>
      <c r="F12" s="94" t="s">
        <v>123</v>
      </c>
      <c r="G12" s="93"/>
      <c r="H12" s="94" t="s">
        <v>123</v>
      </c>
      <c r="I12" s="94" t="s">
        <v>123</v>
      </c>
      <c r="J12" s="94" t="s">
        <v>123</v>
      </c>
      <c r="K12" s="93"/>
      <c r="L12" s="94" t="s">
        <v>123</v>
      </c>
    </row>
    <row r="13" spans="1:12" ht="30.75" customHeight="1">
      <c r="A13" s="90" t="s">
        <v>128</v>
      </c>
      <c r="B13" s="95" t="s">
        <v>129</v>
      </c>
      <c r="C13" s="92"/>
      <c r="D13" s="92" t="s">
        <v>126</v>
      </c>
      <c r="E13" s="96" t="s">
        <v>127</v>
      </c>
      <c r="F13" s="94" t="s">
        <v>123</v>
      </c>
      <c r="G13" s="93"/>
      <c r="H13" s="94" t="s">
        <v>123</v>
      </c>
      <c r="I13" s="94" t="s">
        <v>123</v>
      </c>
      <c r="J13" s="94" t="s">
        <v>123</v>
      </c>
      <c r="K13" s="93"/>
      <c r="L13" s="93"/>
    </row>
    <row r="14" spans="1:12" ht="12.75">
      <c r="A14" s="90" t="s">
        <v>130</v>
      </c>
      <c r="B14" s="95" t="s">
        <v>131</v>
      </c>
      <c r="C14" s="92"/>
      <c r="D14" s="92" t="s">
        <v>126</v>
      </c>
      <c r="E14" s="92" t="s">
        <v>132</v>
      </c>
      <c r="F14" s="94" t="s">
        <v>123</v>
      </c>
      <c r="G14" s="93"/>
      <c r="H14" s="94" t="s">
        <v>123</v>
      </c>
      <c r="I14" s="94" t="s">
        <v>123</v>
      </c>
      <c r="J14" s="94" t="s">
        <v>123</v>
      </c>
      <c r="K14" s="93"/>
      <c r="L14" s="93"/>
    </row>
    <row r="15" spans="1:12" ht="12.75">
      <c r="A15" s="97" t="s">
        <v>133</v>
      </c>
      <c r="B15" s="95" t="s">
        <v>134</v>
      </c>
      <c r="C15" s="88" t="s">
        <v>135</v>
      </c>
      <c r="D15" s="92" t="s">
        <v>136</v>
      </c>
      <c r="E15" s="92" t="s">
        <v>132</v>
      </c>
      <c r="F15" s="94" t="s">
        <v>123</v>
      </c>
      <c r="G15" s="93">
        <v>4696421.73</v>
      </c>
      <c r="H15" s="94" t="s">
        <v>123</v>
      </c>
      <c r="I15" s="94" t="s">
        <v>123</v>
      </c>
      <c r="J15" s="94" t="s">
        <v>123</v>
      </c>
      <c r="K15" s="93">
        <v>4696421.73</v>
      </c>
      <c r="L15" s="93"/>
    </row>
    <row r="16" spans="1:12" ht="12.75">
      <c r="A16" s="90" t="s">
        <v>137</v>
      </c>
      <c r="B16" s="95" t="s">
        <v>138</v>
      </c>
      <c r="C16" s="92"/>
      <c r="D16" s="92" t="s">
        <v>126</v>
      </c>
      <c r="E16" s="92" t="s">
        <v>132</v>
      </c>
      <c r="F16" s="94" t="s">
        <v>123</v>
      </c>
      <c r="G16" s="93"/>
      <c r="H16" s="94" t="s">
        <v>123</v>
      </c>
      <c r="I16" s="94" t="s">
        <v>123</v>
      </c>
      <c r="J16" s="94" t="s">
        <v>123</v>
      </c>
      <c r="K16" s="93"/>
      <c r="L16" s="93"/>
    </row>
    <row r="17" spans="1:12" ht="12.75">
      <c r="A17" s="90" t="s">
        <v>139</v>
      </c>
      <c r="B17" s="95" t="s">
        <v>140</v>
      </c>
      <c r="C17" s="92"/>
      <c r="D17" s="92" t="s">
        <v>126</v>
      </c>
      <c r="E17" s="92" t="s">
        <v>132</v>
      </c>
      <c r="F17" s="94" t="s">
        <v>123</v>
      </c>
      <c r="G17" s="93"/>
      <c r="H17" s="94" t="s">
        <v>123</v>
      </c>
      <c r="I17" s="94" t="s">
        <v>123</v>
      </c>
      <c r="J17" s="94" t="s">
        <v>123</v>
      </c>
      <c r="K17" s="93"/>
      <c r="L17" s="93"/>
    </row>
    <row r="18" spans="1:12" ht="30" customHeight="1">
      <c r="A18" s="90" t="s">
        <v>141</v>
      </c>
      <c r="B18" s="95" t="s">
        <v>142</v>
      </c>
      <c r="C18" s="92"/>
      <c r="D18" s="92" t="s">
        <v>126</v>
      </c>
      <c r="E18" s="92" t="s">
        <v>143</v>
      </c>
      <c r="F18" s="94" t="s">
        <v>123</v>
      </c>
      <c r="G18" s="93"/>
      <c r="H18" s="94" t="s">
        <v>123</v>
      </c>
      <c r="I18" s="94" t="s">
        <v>123</v>
      </c>
      <c r="J18" s="94" t="s">
        <v>123</v>
      </c>
      <c r="K18" s="93"/>
      <c r="L18" s="93"/>
    </row>
    <row r="19" spans="1:12" ht="27" customHeight="1">
      <c r="A19" s="90" t="s">
        <v>144</v>
      </c>
      <c r="B19" s="95" t="s">
        <v>145</v>
      </c>
      <c r="C19" s="92" t="s">
        <v>146</v>
      </c>
      <c r="D19" s="92" t="s">
        <v>136</v>
      </c>
      <c r="E19" s="92" t="s">
        <v>147</v>
      </c>
      <c r="F19" s="94" t="s">
        <v>123</v>
      </c>
      <c r="G19" s="93">
        <v>400000</v>
      </c>
      <c r="H19" s="94" t="s">
        <v>123</v>
      </c>
      <c r="I19" s="94" t="s">
        <v>123</v>
      </c>
      <c r="J19" s="94" t="s">
        <v>123</v>
      </c>
      <c r="K19" s="93">
        <v>400000</v>
      </c>
      <c r="L19" s="93"/>
    </row>
    <row r="20" spans="1:12" ht="18" customHeight="1">
      <c r="A20" s="90" t="s">
        <v>148</v>
      </c>
      <c r="B20" s="95" t="s">
        <v>149</v>
      </c>
      <c r="C20" s="92"/>
      <c r="D20" s="92" t="s">
        <v>126</v>
      </c>
      <c r="E20" s="92" t="s">
        <v>147</v>
      </c>
      <c r="F20" s="94" t="s">
        <v>123</v>
      </c>
      <c r="G20" s="93"/>
      <c r="H20" s="94" t="s">
        <v>123</v>
      </c>
      <c r="I20" s="94" t="s">
        <v>123</v>
      </c>
      <c r="J20" s="94" t="s">
        <v>123</v>
      </c>
      <c r="K20" s="93"/>
      <c r="L20" s="93"/>
    </row>
    <row r="21" spans="1:12" ht="47.25" customHeight="1">
      <c r="A21" s="90" t="s">
        <v>150</v>
      </c>
      <c r="B21" s="95" t="s">
        <v>151</v>
      </c>
      <c r="C21" s="92"/>
      <c r="D21" s="92" t="s">
        <v>126</v>
      </c>
      <c r="E21" s="92" t="s">
        <v>147</v>
      </c>
      <c r="F21" s="94" t="s">
        <v>123</v>
      </c>
      <c r="G21" s="93"/>
      <c r="H21" s="94" t="s">
        <v>123</v>
      </c>
      <c r="I21" s="94" t="s">
        <v>123</v>
      </c>
      <c r="J21" s="94" t="s">
        <v>123</v>
      </c>
      <c r="K21" s="93"/>
      <c r="L21" s="93"/>
    </row>
    <row r="22" spans="1:12" ht="26.25" customHeight="1">
      <c r="A22" s="90" t="s">
        <v>152</v>
      </c>
      <c r="B22" s="95" t="s">
        <v>153</v>
      </c>
      <c r="C22" s="92"/>
      <c r="D22" s="92" t="s">
        <v>126</v>
      </c>
      <c r="E22" s="92" t="s">
        <v>147</v>
      </c>
      <c r="F22" s="94" t="s">
        <v>123</v>
      </c>
      <c r="G22" s="93"/>
      <c r="H22" s="94" t="s">
        <v>123</v>
      </c>
      <c r="I22" s="94" t="s">
        <v>123</v>
      </c>
      <c r="J22" s="94" t="s">
        <v>123</v>
      </c>
      <c r="K22" s="93"/>
      <c r="L22" s="93"/>
    </row>
    <row r="23" spans="1:12" ht="16.5" customHeight="1">
      <c r="A23" s="90" t="s">
        <v>154</v>
      </c>
      <c r="B23" s="95" t="s">
        <v>155</v>
      </c>
      <c r="C23" s="92"/>
      <c r="D23" s="92"/>
      <c r="E23" s="92"/>
      <c r="F23" s="94" t="s">
        <v>123</v>
      </c>
      <c r="G23" s="93"/>
      <c r="H23" s="93"/>
      <c r="I23" s="93"/>
      <c r="J23" s="93"/>
      <c r="K23" s="93"/>
      <c r="L23" s="93"/>
    </row>
    <row r="24" spans="1:12" ht="12.75">
      <c r="A24" s="90" t="s">
        <v>156</v>
      </c>
      <c r="B24" s="95" t="s">
        <v>157</v>
      </c>
      <c r="C24" s="92" t="s">
        <v>158</v>
      </c>
      <c r="D24" s="92" t="s">
        <v>159</v>
      </c>
      <c r="E24" s="92" t="s">
        <v>132</v>
      </c>
      <c r="F24" s="94" t="s">
        <v>123</v>
      </c>
      <c r="G24" s="93">
        <v>14300969.07</v>
      </c>
      <c r="H24" s="94">
        <v>14300969.07</v>
      </c>
      <c r="I24" s="94" t="s">
        <v>123</v>
      </c>
      <c r="J24" s="94" t="s">
        <v>123</v>
      </c>
      <c r="K24" s="94" t="s">
        <v>123</v>
      </c>
      <c r="L24" s="94" t="s">
        <v>123</v>
      </c>
    </row>
    <row r="25" spans="1:12" ht="12.75">
      <c r="A25" s="90" t="s">
        <v>160</v>
      </c>
      <c r="B25" s="95" t="s">
        <v>161</v>
      </c>
      <c r="C25" s="92" t="s">
        <v>162</v>
      </c>
      <c r="D25" s="92" t="s">
        <v>163</v>
      </c>
      <c r="E25" s="92" t="s">
        <v>132</v>
      </c>
      <c r="F25" s="94" t="s">
        <v>123</v>
      </c>
      <c r="G25" s="93">
        <v>3462389.06</v>
      </c>
      <c r="H25" s="93">
        <v>3462389.06</v>
      </c>
      <c r="I25" s="94" t="s">
        <v>123</v>
      </c>
      <c r="J25" s="94" t="s">
        <v>123</v>
      </c>
      <c r="K25" s="94" t="s">
        <v>123</v>
      </c>
      <c r="L25" s="94" t="s">
        <v>123</v>
      </c>
    </row>
    <row r="26" spans="1:12" ht="12.75">
      <c r="A26" s="90" t="s">
        <v>164</v>
      </c>
      <c r="B26" s="95" t="s">
        <v>110</v>
      </c>
      <c r="C26" s="92"/>
      <c r="D26" s="92"/>
      <c r="E26" s="92" t="s">
        <v>147</v>
      </c>
      <c r="F26" s="94" t="s">
        <v>123</v>
      </c>
      <c r="G26" s="93"/>
      <c r="H26" s="94" t="s">
        <v>123</v>
      </c>
      <c r="I26" s="93"/>
      <c r="J26" s="93"/>
      <c r="K26" s="94" t="s">
        <v>123</v>
      </c>
      <c r="L26" s="94" t="s">
        <v>123</v>
      </c>
    </row>
    <row r="27" spans="1:12" ht="12.75">
      <c r="A27" s="90"/>
      <c r="B27" s="95" t="s">
        <v>56</v>
      </c>
      <c r="C27" s="92"/>
      <c r="D27" s="92"/>
      <c r="E27" s="92"/>
      <c r="F27" s="92"/>
      <c r="G27" s="93"/>
      <c r="H27" s="93"/>
      <c r="I27" s="93"/>
      <c r="J27" s="93"/>
      <c r="K27" s="93"/>
      <c r="L27" s="93"/>
    </row>
    <row r="28" spans="1:12" ht="12.75">
      <c r="A28" s="90"/>
      <c r="B28" s="95" t="s">
        <v>167</v>
      </c>
      <c r="C28" s="92" t="s">
        <v>168</v>
      </c>
      <c r="D28" s="92" t="s">
        <v>136</v>
      </c>
      <c r="E28" s="92"/>
      <c r="F28" s="92"/>
      <c r="G28" s="93">
        <v>153000</v>
      </c>
      <c r="H28" s="93">
        <v>0</v>
      </c>
      <c r="I28" s="93"/>
      <c r="J28" s="93"/>
      <c r="K28" s="93">
        <v>153000</v>
      </c>
      <c r="L28" s="93"/>
    </row>
    <row r="29" spans="1:12" ht="12.75">
      <c r="A29" s="90"/>
      <c r="B29" s="95"/>
      <c r="C29" s="92"/>
      <c r="D29" s="92"/>
      <c r="E29" s="92"/>
      <c r="F29" s="92"/>
      <c r="G29" s="93"/>
      <c r="H29" s="93"/>
      <c r="I29" s="93"/>
      <c r="J29" s="93"/>
      <c r="K29" s="93"/>
      <c r="L29" s="93"/>
    </row>
    <row r="30" spans="1:12" ht="12.75">
      <c r="A30" s="86" t="s">
        <v>169</v>
      </c>
      <c r="B30" s="87" t="s">
        <v>170</v>
      </c>
      <c r="C30" s="88"/>
      <c r="D30" s="88"/>
      <c r="E30" s="88"/>
      <c r="F30" s="88"/>
      <c r="G30" s="89">
        <f aca="true" t="shared" si="0" ref="G30:L30">G47+G53+G66+G69+G80+G93+G99+G104</f>
        <v>23012779.86</v>
      </c>
      <c r="H30" s="89">
        <f t="shared" si="0"/>
        <v>17763358.13</v>
      </c>
      <c r="I30" s="89">
        <f t="shared" si="0"/>
        <v>0</v>
      </c>
      <c r="J30" s="89">
        <f t="shared" si="0"/>
        <v>0</v>
      </c>
      <c r="K30" s="89">
        <f t="shared" si="0"/>
        <v>5249421.73</v>
      </c>
      <c r="L30" s="89">
        <f t="shared" si="0"/>
        <v>0</v>
      </c>
    </row>
    <row r="31" spans="1:12" ht="12.75">
      <c r="A31" s="90"/>
      <c r="B31" s="91" t="s">
        <v>56</v>
      </c>
      <c r="C31" s="92"/>
      <c r="D31" s="92"/>
      <c r="E31" s="92"/>
      <c r="F31" s="92"/>
      <c r="G31" s="93"/>
      <c r="H31" s="93"/>
      <c r="I31" s="93"/>
      <c r="J31" s="93"/>
      <c r="K31" s="93"/>
      <c r="L31" s="93"/>
    </row>
    <row r="32" spans="1:12" ht="12.75">
      <c r="A32" s="90" t="s">
        <v>171</v>
      </c>
      <c r="B32" s="95" t="s">
        <v>172</v>
      </c>
      <c r="C32" s="92" t="s">
        <v>158</v>
      </c>
      <c r="D32" s="98" t="s">
        <v>159</v>
      </c>
      <c r="E32" s="98" t="s">
        <v>173</v>
      </c>
      <c r="F32" s="98" t="s">
        <v>174</v>
      </c>
      <c r="G32" s="93">
        <v>10877856.43</v>
      </c>
      <c r="H32" s="93">
        <v>10877856.43</v>
      </c>
      <c r="I32" s="93"/>
      <c r="J32" s="93"/>
      <c r="K32" s="93"/>
      <c r="L32" s="93"/>
    </row>
    <row r="33" spans="1:12" ht="12.75">
      <c r="A33" s="90" t="s">
        <v>175</v>
      </c>
      <c r="B33" s="95" t="s">
        <v>172</v>
      </c>
      <c r="C33" s="92" t="s">
        <v>162</v>
      </c>
      <c r="D33" s="98" t="s">
        <v>163</v>
      </c>
      <c r="E33" s="98" t="s">
        <v>173</v>
      </c>
      <c r="F33" s="98" t="s">
        <v>174</v>
      </c>
      <c r="G33" s="93">
        <v>372811</v>
      </c>
      <c r="H33" s="93">
        <v>372811</v>
      </c>
      <c r="I33" s="93"/>
      <c r="J33" s="93"/>
      <c r="K33" s="93"/>
      <c r="L33" s="93"/>
    </row>
    <row r="34" spans="1:12" ht="12.75">
      <c r="A34" s="90" t="s">
        <v>175</v>
      </c>
      <c r="B34" s="95" t="s">
        <v>172</v>
      </c>
      <c r="C34" s="92" t="s">
        <v>162</v>
      </c>
      <c r="D34" s="98" t="s">
        <v>176</v>
      </c>
      <c r="E34" s="98" t="s">
        <v>177</v>
      </c>
      <c r="F34" s="98" t="s">
        <v>178</v>
      </c>
      <c r="G34" s="93">
        <v>0</v>
      </c>
      <c r="H34" s="93">
        <v>0</v>
      </c>
      <c r="I34" s="93"/>
      <c r="J34" s="93"/>
      <c r="K34" s="93"/>
      <c r="L34" s="93"/>
    </row>
    <row r="35" spans="1:12" ht="12.75">
      <c r="A35" s="90" t="s">
        <v>171</v>
      </c>
      <c r="B35" s="95" t="s">
        <v>172</v>
      </c>
      <c r="C35" s="92" t="s">
        <v>162</v>
      </c>
      <c r="D35" s="98" t="s">
        <v>163</v>
      </c>
      <c r="E35" s="98" t="s">
        <v>177</v>
      </c>
      <c r="F35" s="98" t="s">
        <v>178</v>
      </c>
      <c r="G35" s="93">
        <v>112589</v>
      </c>
      <c r="H35" s="93">
        <v>112589</v>
      </c>
      <c r="I35" s="93"/>
      <c r="J35" s="93"/>
      <c r="K35" s="93"/>
      <c r="L35" s="93"/>
    </row>
    <row r="36" spans="1:12" ht="12.75">
      <c r="A36" s="90" t="s">
        <v>171</v>
      </c>
      <c r="B36" s="95" t="s">
        <v>172</v>
      </c>
      <c r="C36" s="92" t="s">
        <v>158</v>
      </c>
      <c r="D36" s="98" t="s">
        <v>159</v>
      </c>
      <c r="E36" s="98" t="s">
        <v>177</v>
      </c>
      <c r="F36" s="98" t="s">
        <v>178</v>
      </c>
      <c r="G36" s="93">
        <v>3285112.64</v>
      </c>
      <c r="H36" s="93">
        <v>3285112.64</v>
      </c>
      <c r="I36" s="93"/>
      <c r="J36" s="93"/>
      <c r="K36" s="93"/>
      <c r="L36" s="93"/>
    </row>
    <row r="37" spans="1:12" ht="15" customHeight="1">
      <c r="A37" s="90" t="s">
        <v>171</v>
      </c>
      <c r="B37" s="95" t="s">
        <v>172</v>
      </c>
      <c r="C37" s="92" t="s">
        <v>162</v>
      </c>
      <c r="D37" s="98" t="s">
        <v>163</v>
      </c>
      <c r="E37" s="98" t="s">
        <v>179</v>
      </c>
      <c r="F37" s="98" t="s">
        <v>180</v>
      </c>
      <c r="G37" s="93">
        <v>56200</v>
      </c>
      <c r="H37" s="93">
        <v>56200</v>
      </c>
      <c r="I37" s="93"/>
      <c r="J37" s="93"/>
      <c r="K37" s="93"/>
      <c r="L37" s="93"/>
    </row>
    <row r="38" spans="1:12" ht="12.75">
      <c r="A38" s="90" t="s">
        <v>171</v>
      </c>
      <c r="B38" s="95" t="s">
        <v>172</v>
      </c>
      <c r="C38" s="92"/>
      <c r="D38" s="98"/>
      <c r="E38" s="98" t="s">
        <v>181</v>
      </c>
      <c r="F38" s="98" t="s">
        <v>180</v>
      </c>
      <c r="G38" s="93"/>
      <c r="H38" s="93"/>
      <c r="I38" s="93"/>
      <c r="J38" s="93"/>
      <c r="K38" s="93"/>
      <c r="L38" s="93"/>
    </row>
    <row r="39" spans="1:12" ht="12.75">
      <c r="A39" s="90" t="s">
        <v>171</v>
      </c>
      <c r="B39" s="95" t="s">
        <v>172</v>
      </c>
      <c r="C39" s="92" t="s">
        <v>162</v>
      </c>
      <c r="D39" s="98" t="s">
        <v>163</v>
      </c>
      <c r="E39" s="98" t="s">
        <v>182</v>
      </c>
      <c r="F39" s="98" t="s">
        <v>180</v>
      </c>
      <c r="G39" s="93">
        <v>1328420.57</v>
      </c>
      <c r="H39" s="93">
        <v>1328420.57</v>
      </c>
      <c r="I39" s="93"/>
      <c r="J39" s="93"/>
      <c r="K39" s="93"/>
      <c r="L39" s="93"/>
    </row>
    <row r="40" spans="1:12" ht="12.75">
      <c r="A40" s="90" t="s">
        <v>171</v>
      </c>
      <c r="B40" s="95" t="s">
        <v>172</v>
      </c>
      <c r="C40" s="92"/>
      <c r="D40" s="98"/>
      <c r="E40" s="98" t="s">
        <v>183</v>
      </c>
      <c r="F40" s="98" t="s">
        <v>180</v>
      </c>
      <c r="G40" s="93"/>
      <c r="H40" s="93"/>
      <c r="I40" s="93"/>
      <c r="J40" s="93"/>
      <c r="K40" s="93"/>
      <c r="L40" s="93"/>
    </row>
    <row r="41" spans="1:12" ht="12.75">
      <c r="A41" s="90" t="s">
        <v>171</v>
      </c>
      <c r="B41" s="95" t="s">
        <v>172</v>
      </c>
      <c r="C41" s="92" t="s">
        <v>162</v>
      </c>
      <c r="D41" s="98" t="s">
        <v>163</v>
      </c>
      <c r="E41" s="98" t="s">
        <v>184</v>
      </c>
      <c r="F41" s="98" t="s">
        <v>180</v>
      </c>
      <c r="G41" s="93">
        <v>398774.54</v>
      </c>
      <c r="H41" s="93">
        <v>398774.54</v>
      </c>
      <c r="I41" s="93"/>
      <c r="J41" s="93"/>
      <c r="K41" s="93"/>
      <c r="L41" s="93"/>
    </row>
    <row r="42" spans="1:12" ht="12.75">
      <c r="A42" s="90" t="s">
        <v>171</v>
      </c>
      <c r="B42" s="95" t="s">
        <v>172</v>
      </c>
      <c r="C42" s="92" t="s">
        <v>162</v>
      </c>
      <c r="D42" s="98" t="s">
        <v>163</v>
      </c>
      <c r="E42" s="98" t="s">
        <v>185</v>
      </c>
      <c r="F42" s="98" t="s">
        <v>180</v>
      </c>
      <c r="G42" s="93">
        <v>189000</v>
      </c>
      <c r="H42" s="93">
        <v>189000</v>
      </c>
      <c r="I42" s="93"/>
      <c r="J42" s="93"/>
      <c r="K42" s="93"/>
      <c r="L42" s="93"/>
    </row>
    <row r="43" spans="1:12" ht="12.75">
      <c r="A43" s="90" t="s">
        <v>171</v>
      </c>
      <c r="B43" s="95" t="s">
        <v>172</v>
      </c>
      <c r="C43" s="92" t="s">
        <v>162</v>
      </c>
      <c r="D43" s="98" t="s">
        <v>163</v>
      </c>
      <c r="E43" s="98" t="s">
        <v>186</v>
      </c>
      <c r="F43" s="98" t="s">
        <v>187</v>
      </c>
      <c r="G43" s="93">
        <v>169524</v>
      </c>
      <c r="H43" s="93">
        <v>169524</v>
      </c>
      <c r="I43" s="93"/>
      <c r="J43" s="93"/>
      <c r="K43" s="93"/>
      <c r="L43" s="93"/>
    </row>
    <row r="44" spans="1:12" ht="12.75">
      <c r="A44" s="90" t="s">
        <v>171</v>
      </c>
      <c r="B44" s="95" t="s">
        <v>172</v>
      </c>
      <c r="C44" s="92"/>
      <c r="D44" s="98"/>
      <c r="E44" s="98" t="s">
        <v>188</v>
      </c>
      <c r="F44" s="98" t="s">
        <v>180</v>
      </c>
      <c r="G44" s="93"/>
      <c r="H44" s="93"/>
      <c r="I44" s="93"/>
      <c r="J44" s="93"/>
      <c r="K44" s="93"/>
      <c r="L44" s="93"/>
    </row>
    <row r="45" spans="1:12" ht="12.75">
      <c r="A45" s="90" t="s">
        <v>189</v>
      </c>
      <c r="B45" s="95" t="s">
        <v>172</v>
      </c>
      <c r="C45" s="92" t="s">
        <v>158</v>
      </c>
      <c r="D45" s="98" t="s">
        <v>159</v>
      </c>
      <c r="E45" s="98" t="s">
        <v>190</v>
      </c>
      <c r="F45" s="98" t="s">
        <v>180</v>
      </c>
      <c r="G45" s="93">
        <v>138000</v>
      </c>
      <c r="H45" s="93">
        <v>138000</v>
      </c>
      <c r="I45" s="93"/>
      <c r="J45" s="93"/>
      <c r="K45" s="93"/>
      <c r="L45" s="93"/>
    </row>
    <row r="46" spans="1:12" s="99" customFormat="1" ht="12.75">
      <c r="A46" s="90" t="s">
        <v>171</v>
      </c>
      <c r="B46" s="95" t="s">
        <v>172</v>
      </c>
      <c r="C46" s="92" t="s">
        <v>162</v>
      </c>
      <c r="D46" s="98" t="s">
        <v>163</v>
      </c>
      <c r="E46" s="98" t="s">
        <v>190</v>
      </c>
      <c r="F46" s="98" t="s">
        <v>180</v>
      </c>
      <c r="G46" s="93">
        <v>835069.95</v>
      </c>
      <c r="H46" s="93">
        <v>835069.95</v>
      </c>
      <c r="I46" s="93"/>
      <c r="J46" s="93"/>
      <c r="K46" s="93"/>
      <c r="L46" s="93"/>
    </row>
    <row r="47" spans="1:12" ht="12.75">
      <c r="A47" s="86"/>
      <c r="B47" s="100" t="s">
        <v>191</v>
      </c>
      <c r="C47" s="88"/>
      <c r="D47" s="101"/>
      <c r="E47" s="88"/>
      <c r="F47" s="88"/>
      <c r="G47" s="89">
        <f aca="true" t="shared" si="1" ref="G47:L47">SUM(G32:G46)</f>
        <v>17763358.13</v>
      </c>
      <c r="H47" s="89">
        <f t="shared" si="1"/>
        <v>17763358.13</v>
      </c>
      <c r="I47" s="89">
        <f t="shared" si="1"/>
        <v>0</v>
      </c>
      <c r="J47" s="89">
        <f t="shared" si="1"/>
        <v>0</v>
      </c>
      <c r="K47" s="89">
        <f t="shared" si="1"/>
        <v>0</v>
      </c>
      <c r="L47" s="89">
        <f t="shared" si="1"/>
        <v>0</v>
      </c>
    </row>
    <row r="48" spans="1:12" ht="12.75">
      <c r="A48" s="90" t="s">
        <v>192</v>
      </c>
      <c r="B48" s="91" t="s">
        <v>110</v>
      </c>
      <c r="C48" s="92"/>
      <c r="D48" s="92"/>
      <c r="E48" s="92" t="s">
        <v>184</v>
      </c>
      <c r="F48" s="92" t="s">
        <v>180</v>
      </c>
      <c r="G48" s="93"/>
      <c r="H48" s="93"/>
      <c r="I48" s="93"/>
      <c r="J48" s="93"/>
      <c r="K48" s="93"/>
      <c r="L48" s="93"/>
    </row>
    <row r="49" spans="1:12" ht="12.75">
      <c r="A49" s="90" t="s">
        <v>192</v>
      </c>
      <c r="B49" s="91" t="s">
        <v>110</v>
      </c>
      <c r="C49" s="92"/>
      <c r="D49" s="92"/>
      <c r="E49" s="92" t="s">
        <v>184</v>
      </c>
      <c r="F49" s="92" t="s">
        <v>180</v>
      </c>
      <c r="G49" s="93"/>
      <c r="H49" s="93"/>
      <c r="I49" s="93"/>
      <c r="J49" s="93"/>
      <c r="K49" s="93"/>
      <c r="L49" s="93"/>
    </row>
    <row r="50" spans="1:12" ht="12.75">
      <c r="A50" s="90" t="s">
        <v>192</v>
      </c>
      <c r="B50" s="91" t="s">
        <v>110</v>
      </c>
      <c r="C50" s="92"/>
      <c r="D50" s="92"/>
      <c r="E50" s="92" t="s">
        <v>185</v>
      </c>
      <c r="F50" s="92" t="s">
        <v>180</v>
      </c>
      <c r="G50" s="93"/>
      <c r="H50" s="93"/>
      <c r="I50" s="93"/>
      <c r="J50" s="93"/>
      <c r="K50" s="93"/>
      <c r="L50" s="93"/>
    </row>
    <row r="51" spans="1:12" ht="12.75">
      <c r="A51" s="90" t="s">
        <v>192</v>
      </c>
      <c r="B51" s="91" t="s">
        <v>110</v>
      </c>
      <c r="C51" s="92"/>
      <c r="D51" s="92"/>
      <c r="E51" s="92" t="s">
        <v>188</v>
      </c>
      <c r="F51" s="92" t="s">
        <v>180</v>
      </c>
      <c r="G51" s="93"/>
      <c r="H51" s="93"/>
      <c r="I51" s="93"/>
      <c r="J51" s="93"/>
      <c r="K51" s="93"/>
      <c r="L51" s="93"/>
    </row>
    <row r="52" spans="1:12" s="99" customFormat="1" ht="12.75">
      <c r="A52" s="90" t="s">
        <v>192</v>
      </c>
      <c r="B52" s="91" t="s">
        <v>110</v>
      </c>
      <c r="C52" s="92"/>
      <c r="D52" s="92"/>
      <c r="E52" s="92" t="s">
        <v>190</v>
      </c>
      <c r="F52" s="92" t="s">
        <v>180</v>
      </c>
      <c r="G52" s="93"/>
      <c r="H52" s="93"/>
      <c r="I52" s="93"/>
      <c r="J52" s="93"/>
      <c r="K52" s="93"/>
      <c r="L52" s="93"/>
    </row>
    <row r="53" spans="1:12" s="99" customFormat="1" ht="12.75">
      <c r="A53" s="86"/>
      <c r="B53" s="100" t="s">
        <v>191</v>
      </c>
      <c r="C53" s="88"/>
      <c r="D53" s="101"/>
      <c r="E53" s="88"/>
      <c r="F53" s="88"/>
      <c r="G53" s="89">
        <f aca="true" t="shared" si="2" ref="G53:L53">SUM(G48:G52)</f>
        <v>0</v>
      </c>
      <c r="H53" s="89">
        <f t="shared" si="2"/>
        <v>0</v>
      </c>
      <c r="I53" s="89">
        <f t="shared" si="2"/>
        <v>0</v>
      </c>
      <c r="J53" s="89">
        <f t="shared" si="2"/>
        <v>0</v>
      </c>
      <c r="K53" s="89">
        <f t="shared" si="2"/>
        <v>0</v>
      </c>
      <c r="L53" s="89">
        <f t="shared" si="2"/>
        <v>0</v>
      </c>
    </row>
    <row r="54" spans="1:12" s="99" customFormat="1" ht="12.75">
      <c r="A54" s="90" t="s">
        <v>194</v>
      </c>
      <c r="B54" s="95" t="s">
        <v>195</v>
      </c>
      <c r="C54" s="88"/>
      <c r="D54" s="98" t="s">
        <v>126</v>
      </c>
      <c r="E54" s="92" t="s">
        <v>173</v>
      </c>
      <c r="F54" s="92" t="s">
        <v>174</v>
      </c>
      <c r="G54" s="93"/>
      <c r="H54" s="93"/>
      <c r="I54" s="93"/>
      <c r="J54" s="93"/>
      <c r="K54" s="93"/>
      <c r="L54" s="93"/>
    </row>
    <row r="55" spans="1:12" s="99" customFormat="1" ht="12.75">
      <c r="A55" s="90" t="s">
        <v>194</v>
      </c>
      <c r="B55" s="95" t="s">
        <v>195</v>
      </c>
      <c r="C55" s="88"/>
      <c r="D55" s="98" t="s">
        <v>126</v>
      </c>
      <c r="E55" s="92" t="s">
        <v>196</v>
      </c>
      <c r="F55" s="92" t="s">
        <v>197</v>
      </c>
      <c r="G55" s="93"/>
      <c r="H55" s="93"/>
      <c r="I55" s="93"/>
      <c r="J55" s="93"/>
      <c r="K55" s="93"/>
      <c r="L55" s="93"/>
    </row>
    <row r="56" spans="1:12" s="99" customFormat="1" ht="12.75">
      <c r="A56" s="90" t="s">
        <v>194</v>
      </c>
      <c r="B56" s="95" t="s">
        <v>195</v>
      </c>
      <c r="C56" s="88"/>
      <c r="D56" s="98" t="s">
        <v>126</v>
      </c>
      <c r="E56" s="92" t="s">
        <v>177</v>
      </c>
      <c r="F56" s="92" t="s">
        <v>178</v>
      </c>
      <c r="G56" s="93"/>
      <c r="H56" s="93"/>
      <c r="I56" s="93"/>
      <c r="J56" s="93"/>
      <c r="K56" s="93"/>
      <c r="L56" s="93"/>
    </row>
    <row r="57" spans="1:12" s="99" customFormat="1" ht="12.75">
      <c r="A57" s="90" t="s">
        <v>194</v>
      </c>
      <c r="B57" s="95" t="s">
        <v>195</v>
      </c>
      <c r="C57" s="88"/>
      <c r="D57" s="98" t="s">
        <v>126</v>
      </c>
      <c r="E57" s="92" t="s">
        <v>179</v>
      </c>
      <c r="F57" s="92" t="s">
        <v>180</v>
      </c>
      <c r="G57" s="93"/>
      <c r="H57" s="93"/>
      <c r="I57" s="93"/>
      <c r="J57" s="93"/>
      <c r="K57" s="93"/>
      <c r="L57" s="93"/>
    </row>
    <row r="58" spans="1:12" s="99" customFormat="1" ht="12.75">
      <c r="A58" s="90" t="s">
        <v>194</v>
      </c>
      <c r="B58" s="95" t="s">
        <v>195</v>
      </c>
      <c r="C58" s="88"/>
      <c r="D58" s="98" t="s">
        <v>126</v>
      </c>
      <c r="E58" s="92" t="s">
        <v>181</v>
      </c>
      <c r="F58" s="92" t="s">
        <v>180</v>
      </c>
      <c r="G58" s="93"/>
      <c r="H58" s="93"/>
      <c r="I58" s="93"/>
      <c r="J58" s="93"/>
      <c r="K58" s="93"/>
      <c r="L58" s="93"/>
    </row>
    <row r="59" spans="1:12" s="99" customFormat="1" ht="12.75">
      <c r="A59" s="90" t="s">
        <v>194</v>
      </c>
      <c r="B59" s="95" t="s">
        <v>195</v>
      </c>
      <c r="C59" s="88"/>
      <c r="D59" s="98" t="s">
        <v>126</v>
      </c>
      <c r="E59" s="92" t="s">
        <v>182</v>
      </c>
      <c r="F59" s="92" t="s">
        <v>180</v>
      </c>
      <c r="G59" s="93"/>
      <c r="H59" s="93"/>
      <c r="I59" s="93"/>
      <c r="J59" s="93"/>
      <c r="K59" s="93"/>
      <c r="L59" s="93"/>
    </row>
    <row r="60" spans="1:12" s="99" customFormat="1" ht="12.75">
      <c r="A60" s="90" t="s">
        <v>194</v>
      </c>
      <c r="B60" s="95" t="s">
        <v>195</v>
      </c>
      <c r="C60" s="88"/>
      <c r="D60" s="98" t="s">
        <v>126</v>
      </c>
      <c r="E60" s="92" t="s">
        <v>183</v>
      </c>
      <c r="F60" s="92" t="s">
        <v>180</v>
      </c>
      <c r="G60" s="93"/>
      <c r="H60" s="93"/>
      <c r="I60" s="93"/>
      <c r="J60" s="93"/>
      <c r="K60" s="93"/>
      <c r="L60" s="93"/>
    </row>
    <row r="61" spans="1:12" s="99" customFormat="1" ht="12.75">
      <c r="A61" s="90" t="s">
        <v>194</v>
      </c>
      <c r="B61" s="95" t="s">
        <v>195</v>
      </c>
      <c r="C61" s="88"/>
      <c r="D61" s="98" t="s">
        <v>126</v>
      </c>
      <c r="E61" s="92" t="s">
        <v>184</v>
      </c>
      <c r="F61" s="92" t="s">
        <v>180</v>
      </c>
      <c r="G61" s="93"/>
      <c r="H61" s="93"/>
      <c r="I61" s="93"/>
      <c r="J61" s="93"/>
      <c r="K61" s="93"/>
      <c r="L61" s="93"/>
    </row>
    <row r="62" spans="1:12" s="99" customFormat="1" ht="12.75">
      <c r="A62" s="90" t="s">
        <v>194</v>
      </c>
      <c r="B62" s="95" t="s">
        <v>195</v>
      </c>
      <c r="C62" s="88"/>
      <c r="D62" s="98" t="s">
        <v>126</v>
      </c>
      <c r="E62" s="92" t="s">
        <v>185</v>
      </c>
      <c r="F62" s="92" t="s">
        <v>180</v>
      </c>
      <c r="G62" s="93"/>
      <c r="H62" s="93"/>
      <c r="I62" s="93"/>
      <c r="J62" s="93"/>
      <c r="K62" s="93"/>
      <c r="L62" s="93"/>
    </row>
    <row r="63" spans="1:12" s="99" customFormat="1" ht="12.75">
      <c r="A63" s="90" t="s">
        <v>194</v>
      </c>
      <c r="B63" s="95" t="s">
        <v>195</v>
      </c>
      <c r="C63" s="88"/>
      <c r="D63" s="98" t="s">
        <v>126</v>
      </c>
      <c r="E63" s="92" t="s">
        <v>186</v>
      </c>
      <c r="F63" s="92" t="s">
        <v>180</v>
      </c>
      <c r="G63" s="93"/>
      <c r="H63" s="93"/>
      <c r="I63" s="93"/>
      <c r="J63" s="93"/>
      <c r="K63" s="93"/>
      <c r="L63" s="93"/>
    </row>
    <row r="64" spans="1:12" s="99" customFormat="1" ht="12.75">
      <c r="A64" s="90" t="s">
        <v>194</v>
      </c>
      <c r="B64" s="95" t="s">
        <v>195</v>
      </c>
      <c r="C64" s="88"/>
      <c r="D64" s="98" t="s">
        <v>126</v>
      </c>
      <c r="E64" s="92" t="s">
        <v>188</v>
      </c>
      <c r="F64" s="92" t="s">
        <v>180</v>
      </c>
      <c r="G64" s="93"/>
      <c r="H64" s="93"/>
      <c r="I64" s="93"/>
      <c r="J64" s="93"/>
      <c r="K64" s="93"/>
      <c r="L64" s="93"/>
    </row>
    <row r="65" spans="1:12" s="99" customFormat="1" ht="12.75">
      <c r="A65" s="90" t="s">
        <v>194</v>
      </c>
      <c r="B65" s="95" t="s">
        <v>195</v>
      </c>
      <c r="C65" s="88"/>
      <c r="D65" s="98" t="s">
        <v>126</v>
      </c>
      <c r="E65" s="92" t="s">
        <v>190</v>
      </c>
      <c r="F65" s="92" t="s">
        <v>180</v>
      </c>
      <c r="G65" s="93"/>
      <c r="H65" s="93"/>
      <c r="I65" s="93"/>
      <c r="J65" s="93"/>
      <c r="K65" s="93"/>
      <c r="L65" s="93"/>
    </row>
    <row r="66" spans="1:12" s="99" customFormat="1" ht="12.75">
      <c r="A66" s="86"/>
      <c r="B66" s="100" t="s">
        <v>191</v>
      </c>
      <c r="C66" s="88"/>
      <c r="D66" s="101"/>
      <c r="E66" s="88"/>
      <c r="F66" s="88"/>
      <c r="G66" s="89">
        <f aca="true" t="shared" si="3" ref="G66:L66">SUM(G54:G65)</f>
        <v>0</v>
      </c>
      <c r="H66" s="89">
        <f t="shared" si="3"/>
        <v>0</v>
      </c>
      <c r="I66" s="89">
        <f t="shared" si="3"/>
        <v>0</v>
      </c>
      <c r="J66" s="89">
        <f t="shared" si="3"/>
        <v>0</v>
      </c>
      <c r="K66" s="89">
        <f t="shared" si="3"/>
        <v>0</v>
      </c>
      <c r="L66" s="89">
        <f t="shared" si="3"/>
        <v>0</v>
      </c>
    </row>
    <row r="67" spans="1:12" s="99" customFormat="1" ht="12.75">
      <c r="A67" s="90" t="s">
        <v>198</v>
      </c>
      <c r="B67" s="95" t="s">
        <v>199</v>
      </c>
      <c r="C67" s="88" t="s">
        <v>135</v>
      </c>
      <c r="D67" s="98" t="s">
        <v>136</v>
      </c>
      <c r="E67" s="92" t="s">
        <v>190</v>
      </c>
      <c r="F67" s="92" t="s">
        <v>180</v>
      </c>
      <c r="G67" s="93">
        <v>4696421.73</v>
      </c>
      <c r="H67" s="93">
        <v>0</v>
      </c>
      <c r="I67" s="93"/>
      <c r="J67" s="93"/>
      <c r="K67" s="93">
        <v>4696421.73</v>
      </c>
      <c r="L67" s="93"/>
    </row>
    <row r="68" spans="1:12" s="99" customFormat="1" ht="12.75">
      <c r="A68" s="90" t="s">
        <v>198</v>
      </c>
      <c r="B68" s="95" t="s">
        <v>167</v>
      </c>
      <c r="C68" s="88" t="s">
        <v>168</v>
      </c>
      <c r="D68" s="98" t="s">
        <v>136</v>
      </c>
      <c r="E68" s="92" t="s">
        <v>190</v>
      </c>
      <c r="F68" s="92" t="s">
        <v>180</v>
      </c>
      <c r="G68" s="93">
        <v>153000</v>
      </c>
      <c r="H68" s="93">
        <v>0</v>
      </c>
      <c r="I68" s="93"/>
      <c r="J68" s="93"/>
      <c r="K68" s="93">
        <v>153000</v>
      </c>
      <c r="L68" s="93"/>
    </row>
    <row r="69" spans="1:12" s="99" customFormat="1" ht="12.75">
      <c r="A69" s="86"/>
      <c r="B69" s="100" t="s">
        <v>191</v>
      </c>
      <c r="C69" s="88"/>
      <c r="D69" s="101"/>
      <c r="E69" s="88"/>
      <c r="F69" s="88"/>
      <c r="G69" s="89">
        <v>4849421.73</v>
      </c>
      <c r="H69" s="89">
        <v>0</v>
      </c>
      <c r="I69" s="89">
        <f>I67</f>
        <v>0</v>
      </c>
      <c r="J69" s="89">
        <f>J67</f>
        <v>0</v>
      </c>
      <c r="K69" s="89">
        <v>4849421.73</v>
      </c>
      <c r="L69" s="89">
        <f>L67</f>
        <v>0</v>
      </c>
    </row>
    <row r="70" spans="1:12" s="99" customFormat="1" ht="12.75">
      <c r="A70" s="90" t="s">
        <v>200</v>
      </c>
      <c r="B70" s="95" t="s">
        <v>201</v>
      </c>
      <c r="C70" s="88" t="s">
        <v>146</v>
      </c>
      <c r="D70" s="98" t="s">
        <v>136</v>
      </c>
      <c r="E70" s="92" t="s">
        <v>177</v>
      </c>
      <c r="F70" s="92" t="s">
        <v>178</v>
      </c>
      <c r="G70" s="93">
        <v>5000</v>
      </c>
      <c r="H70" s="93">
        <v>0</v>
      </c>
      <c r="I70" s="93"/>
      <c r="J70" s="93"/>
      <c r="K70" s="93">
        <v>5000</v>
      </c>
      <c r="L70" s="93"/>
    </row>
    <row r="71" spans="1:12" s="99" customFormat="1" ht="12.75">
      <c r="A71" s="90" t="s">
        <v>200</v>
      </c>
      <c r="B71" s="95" t="s">
        <v>201</v>
      </c>
      <c r="C71" s="88"/>
      <c r="D71" s="98" t="s">
        <v>126</v>
      </c>
      <c r="E71" s="92" t="s">
        <v>179</v>
      </c>
      <c r="F71" s="92" t="s">
        <v>180</v>
      </c>
      <c r="G71" s="93"/>
      <c r="H71" s="93"/>
      <c r="I71" s="93"/>
      <c r="J71" s="93"/>
      <c r="K71" s="93"/>
      <c r="L71" s="93"/>
    </row>
    <row r="72" spans="1:12" s="99" customFormat="1" ht="12.75">
      <c r="A72" s="90" t="s">
        <v>200</v>
      </c>
      <c r="B72" s="95" t="s">
        <v>201</v>
      </c>
      <c r="C72" s="88"/>
      <c r="D72" s="98" t="s">
        <v>126</v>
      </c>
      <c r="E72" s="92" t="s">
        <v>181</v>
      </c>
      <c r="F72" s="92" t="s">
        <v>180</v>
      </c>
      <c r="G72" s="93"/>
      <c r="H72" s="93"/>
      <c r="I72" s="93"/>
      <c r="J72" s="93"/>
      <c r="K72" s="93"/>
      <c r="L72" s="93"/>
    </row>
    <row r="73" spans="1:12" s="99" customFormat="1" ht="12.75">
      <c r="A73" s="90" t="s">
        <v>200</v>
      </c>
      <c r="B73" s="95" t="s">
        <v>201</v>
      </c>
      <c r="C73" s="88"/>
      <c r="D73" s="98" t="s">
        <v>126</v>
      </c>
      <c r="E73" s="92" t="s">
        <v>182</v>
      </c>
      <c r="F73" s="92" t="s">
        <v>180</v>
      </c>
      <c r="G73" s="93"/>
      <c r="H73" s="93"/>
      <c r="I73" s="93"/>
      <c r="J73" s="93"/>
      <c r="K73" s="93"/>
      <c r="L73" s="93"/>
    </row>
    <row r="74" spans="1:12" s="99" customFormat="1" ht="12.75">
      <c r="A74" s="90" t="s">
        <v>200</v>
      </c>
      <c r="B74" s="95" t="s">
        <v>201</v>
      </c>
      <c r="C74" s="88"/>
      <c r="D74" s="98" t="s">
        <v>126</v>
      </c>
      <c r="E74" s="92" t="s">
        <v>183</v>
      </c>
      <c r="F74" s="92" t="s">
        <v>180</v>
      </c>
      <c r="G74" s="93"/>
      <c r="H74" s="93"/>
      <c r="I74" s="93"/>
      <c r="J74" s="93"/>
      <c r="K74" s="93"/>
      <c r="L74" s="93"/>
    </row>
    <row r="75" spans="1:12" s="99" customFormat="1" ht="12.75">
      <c r="A75" s="90" t="s">
        <v>200</v>
      </c>
      <c r="B75" s="95" t="s">
        <v>201</v>
      </c>
      <c r="C75" s="88" t="s">
        <v>146</v>
      </c>
      <c r="D75" s="98" t="s">
        <v>136</v>
      </c>
      <c r="E75" s="92" t="s">
        <v>184</v>
      </c>
      <c r="F75" s="92" t="s">
        <v>180</v>
      </c>
      <c r="G75" s="93">
        <v>60000</v>
      </c>
      <c r="H75" s="93">
        <v>0</v>
      </c>
      <c r="I75" s="93"/>
      <c r="J75" s="93"/>
      <c r="K75" s="93">
        <v>60000</v>
      </c>
      <c r="L75" s="93"/>
    </row>
    <row r="76" spans="1:12" s="99" customFormat="1" ht="12.75">
      <c r="A76" s="90" t="s">
        <v>200</v>
      </c>
      <c r="B76" s="95" t="s">
        <v>201</v>
      </c>
      <c r="C76" s="88" t="s">
        <v>146</v>
      </c>
      <c r="D76" s="98" t="s">
        <v>136</v>
      </c>
      <c r="E76" s="92" t="s">
        <v>185</v>
      </c>
      <c r="F76" s="92" t="s">
        <v>180</v>
      </c>
      <c r="G76" s="93"/>
      <c r="H76" s="93"/>
      <c r="I76" s="93"/>
      <c r="J76" s="93"/>
      <c r="K76" s="93"/>
      <c r="L76" s="93"/>
    </row>
    <row r="77" spans="1:12" s="99" customFormat="1" ht="12.75">
      <c r="A77" s="90" t="s">
        <v>200</v>
      </c>
      <c r="B77" s="95" t="s">
        <v>201</v>
      </c>
      <c r="C77" s="88" t="s">
        <v>146</v>
      </c>
      <c r="D77" s="98" t="s">
        <v>136</v>
      </c>
      <c r="E77" s="92" t="s">
        <v>186</v>
      </c>
      <c r="F77" s="92" t="s">
        <v>202</v>
      </c>
      <c r="G77" s="93">
        <v>5000</v>
      </c>
      <c r="H77" s="93">
        <v>0</v>
      </c>
      <c r="I77" s="93"/>
      <c r="J77" s="93"/>
      <c r="K77" s="93">
        <v>5000</v>
      </c>
      <c r="L77" s="93"/>
    </row>
    <row r="78" spans="1:12" s="99" customFormat="1" ht="12.75">
      <c r="A78" s="90" t="s">
        <v>200</v>
      </c>
      <c r="B78" s="95" t="s">
        <v>201</v>
      </c>
      <c r="C78" s="88" t="s">
        <v>146</v>
      </c>
      <c r="D78" s="98" t="s">
        <v>136</v>
      </c>
      <c r="E78" s="92" t="s">
        <v>188</v>
      </c>
      <c r="F78" s="92" t="s">
        <v>180</v>
      </c>
      <c r="G78" s="93">
        <v>180000</v>
      </c>
      <c r="H78" s="93">
        <v>0</v>
      </c>
      <c r="I78" s="93"/>
      <c r="J78" s="93"/>
      <c r="K78" s="93">
        <v>180000</v>
      </c>
      <c r="L78" s="93"/>
    </row>
    <row r="79" spans="1:12" s="99" customFormat="1" ht="12.75">
      <c r="A79" s="90" t="s">
        <v>200</v>
      </c>
      <c r="B79" s="95" t="s">
        <v>201</v>
      </c>
      <c r="C79" s="88" t="s">
        <v>146</v>
      </c>
      <c r="D79" s="98" t="s">
        <v>136</v>
      </c>
      <c r="E79" s="92" t="s">
        <v>190</v>
      </c>
      <c r="F79" s="92" t="s">
        <v>180</v>
      </c>
      <c r="G79" s="93">
        <v>150000</v>
      </c>
      <c r="H79" s="93">
        <v>0</v>
      </c>
      <c r="I79" s="93"/>
      <c r="J79" s="93"/>
      <c r="K79" s="93">
        <v>150000</v>
      </c>
      <c r="L79" s="93"/>
    </row>
    <row r="80" spans="1:12" s="99" customFormat="1" ht="12.75">
      <c r="A80" s="86"/>
      <c r="B80" s="100" t="s">
        <v>191</v>
      </c>
      <c r="C80" s="88"/>
      <c r="D80" s="101"/>
      <c r="E80" s="88"/>
      <c r="F80" s="88"/>
      <c r="G80" s="89">
        <f aca="true" t="shared" si="4" ref="G80:L80">SUM(G70:G79)</f>
        <v>400000</v>
      </c>
      <c r="H80" s="89">
        <f t="shared" si="4"/>
        <v>0</v>
      </c>
      <c r="I80" s="89">
        <f t="shared" si="4"/>
        <v>0</v>
      </c>
      <c r="J80" s="89">
        <f t="shared" si="4"/>
        <v>0</v>
      </c>
      <c r="K80" s="89">
        <f t="shared" si="4"/>
        <v>400000</v>
      </c>
      <c r="L80" s="89">
        <f t="shared" si="4"/>
        <v>0</v>
      </c>
    </row>
    <row r="81" spans="1:12" s="99" customFormat="1" ht="12.75">
      <c r="A81" s="90" t="s">
        <v>203</v>
      </c>
      <c r="B81" s="95" t="s">
        <v>204</v>
      </c>
      <c r="C81" s="88"/>
      <c r="D81" s="98" t="s">
        <v>126</v>
      </c>
      <c r="E81" s="92" t="s">
        <v>173</v>
      </c>
      <c r="F81" s="92" t="s">
        <v>174</v>
      </c>
      <c r="G81" s="93"/>
      <c r="H81" s="93"/>
      <c r="I81" s="93"/>
      <c r="J81" s="93"/>
      <c r="K81" s="93"/>
      <c r="L81" s="93"/>
    </row>
    <row r="82" spans="1:12" s="99" customFormat="1" ht="12.75">
      <c r="A82" s="90" t="s">
        <v>203</v>
      </c>
      <c r="B82" s="95" t="s">
        <v>204</v>
      </c>
      <c r="C82" s="88"/>
      <c r="D82" s="98" t="s">
        <v>126</v>
      </c>
      <c r="E82" s="92" t="s">
        <v>196</v>
      </c>
      <c r="F82" s="92" t="s">
        <v>197</v>
      </c>
      <c r="G82" s="93"/>
      <c r="H82" s="93"/>
      <c r="I82" s="93"/>
      <c r="J82" s="93"/>
      <c r="K82" s="93"/>
      <c r="L82" s="93"/>
    </row>
    <row r="83" spans="1:12" s="99" customFormat="1" ht="12.75">
      <c r="A83" s="90" t="s">
        <v>203</v>
      </c>
      <c r="B83" s="95" t="s">
        <v>204</v>
      </c>
      <c r="C83" s="88"/>
      <c r="D83" s="98" t="s">
        <v>126</v>
      </c>
      <c r="E83" s="92" t="s">
        <v>177</v>
      </c>
      <c r="F83" s="92" t="s">
        <v>178</v>
      </c>
      <c r="G83" s="93"/>
      <c r="H83" s="93"/>
      <c r="I83" s="93"/>
      <c r="J83" s="93"/>
      <c r="K83" s="93"/>
      <c r="L83" s="93"/>
    </row>
    <row r="84" spans="1:12" s="99" customFormat="1" ht="12.75">
      <c r="A84" s="90" t="s">
        <v>203</v>
      </c>
      <c r="B84" s="95" t="s">
        <v>204</v>
      </c>
      <c r="C84" s="88"/>
      <c r="D84" s="98" t="s">
        <v>126</v>
      </c>
      <c r="E84" s="92" t="s">
        <v>179</v>
      </c>
      <c r="F84" s="92" t="s">
        <v>180</v>
      </c>
      <c r="G84" s="93"/>
      <c r="H84" s="93"/>
      <c r="I84" s="93"/>
      <c r="J84" s="93"/>
      <c r="K84" s="93"/>
      <c r="L84" s="93"/>
    </row>
    <row r="85" spans="1:12" s="99" customFormat="1" ht="12.75">
      <c r="A85" s="90" t="s">
        <v>203</v>
      </c>
      <c r="B85" s="95" t="s">
        <v>204</v>
      </c>
      <c r="C85" s="88"/>
      <c r="D85" s="98" t="s">
        <v>126</v>
      </c>
      <c r="E85" s="92" t="s">
        <v>181</v>
      </c>
      <c r="F85" s="92" t="s">
        <v>180</v>
      </c>
      <c r="G85" s="93"/>
      <c r="H85" s="93"/>
      <c r="I85" s="93"/>
      <c r="J85" s="93"/>
      <c r="K85" s="93"/>
      <c r="L85" s="93"/>
    </row>
    <row r="86" spans="1:12" s="99" customFormat="1" ht="12.75">
      <c r="A86" s="90" t="s">
        <v>203</v>
      </c>
      <c r="B86" s="95" t="s">
        <v>204</v>
      </c>
      <c r="C86" s="88"/>
      <c r="D86" s="98" t="s">
        <v>126</v>
      </c>
      <c r="E86" s="92" t="s">
        <v>182</v>
      </c>
      <c r="F86" s="92" t="s">
        <v>180</v>
      </c>
      <c r="G86" s="93"/>
      <c r="H86" s="93"/>
      <c r="I86" s="93"/>
      <c r="J86" s="93"/>
      <c r="K86" s="93"/>
      <c r="L86" s="93"/>
    </row>
    <row r="87" spans="1:12" s="99" customFormat="1" ht="12.75">
      <c r="A87" s="90" t="s">
        <v>203</v>
      </c>
      <c r="B87" s="95" t="s">
        <v>204</v>
      </c>
      <c r="C87" s="88"/>
      <c r="D87" s="98" t="s">
        <v>126</v>
      </c>
      <c r="E87" s="92" t="s">
        <v>183</v>
      </c>
      <c r="F87" s="92" t="s">
        <v>180</v>
      </c>
      <c r="G87" s="93"/>
      <c r="H87" s="93"/>
      <c r="I87" s="93"/>
      <c r="J87" s="93"/>
      <c r="K87" s="93"/>
      <c r="L87" s="93"/>
    </row>
    <row r="88" spans="1:12" s="99" customFormat="1" ht="12.75">
      <c r="A88" s="90" t="s">
        <v>203</v>
      </c>
      <c r="B88" s="95" t="s">
        <v>204</v>
      </c>
      <c r="C88" s="88"/>
      <c r="D88" s="98" t="s">
        <v>126</v>
      </c>
      <c r="E88" s="92" t="s">
        <v>184</v>
      </c>
      <c r="F88" s="92" t="s">
        <v>180</v>
      </c>
      <c r="G88" s="93"/>
      <c r="H88" s="93"/>
      <c r="I88" s="93"/>
      <c r="J88" s="93"/>
      <c r="K88" s="93"/>
      <c r="L88" s="93"/>
    </row>
    <row r="89" spans="1:12" s="99" customFormat="1" ht="12.75">
      <c r="A89" s="90" t="s">
        <v>203</v>
      </c>
      <c r="B89" s="95" t="s">
        <v>204</v>
      </c>
      <c r="C89" s="88"/>
      <c r="D89" s="98" t="s">
        <v>126</v>
      </c>
      <c r="E89" s="92" t="s">
        <v>185</v>
      </c>
      <c r="F89" s="92" t="s">
        <v>180</v>
      </c>
      <c r="G89" s="93"/>
      <c r="H89" s="93"/>
      <c r="I89" s="93"/>
      <c r="J89" s="93"/>
      <c r="K89" s="93"/>
      <c r="L89" s="93"/>
    </row>
    <row r="90" spans="1:12" s="99" customFormat="1" ht="12.75">
      <c r="A90" s="90" t="s">
        <v>203</v>
      </c>
      <c r="B90" s="95" t="s">
        <v>204</v>
      </c>
      <c r="C90" s="88"/>
      <c r="D90" s="98" t="s">
        <v>126</v>
      </c>
      <c r="E90" s="92" t="s">
        <v>186</v>
      </c>
      <c r="F90" s="92" t="s">
        <v>180</v>
      </c>
      <c r="G90" s="93"/>
      <c r="H90" s="93"/>
      <c r="I90" s="93"/>
      <c r="J90" s="93"/>
      <c r="K90" s="93"/>
      <c r="L90" s="93"/>
    </row>
    <row r="91" spans="1:12" s="99" customFormat="1" ht="12.75">
      <c r="A91" s="90" t="s">
        <v>203</v>
      </c>
      <c r="B91" s="95" t="s">
        <v>204</v>
      </c>
      <c r="C91" s="88"/>
      <c r="D91" s="98" t="s">
        <v>126</v>
      </c>
      <c r="E91" s="92" t="s">
        <v>188</v>
      </c>
      <c r="F91" s="92" t="s">
        <v>180</v>
      </c>
      <c r="G91" s="93"/>
      <c r="H91" s="93"/>
      <c r="I91" s="93"/>
      <c r="J91" s="93"/>
      <c r="K91" s="93"/>
      <c r="L91" s="93"/>
    </row>
    <row r="92" spans="1:12" s="99" customFormat="1" ht="12.75">
      <c r="A92" s="90" t="s">
        <v>203</v>
      </c>
      <c r="B92" s="95" t="s">
        <v>204</v>
      </c>
      <c r="C92" s="88"/>
      <c r="D92" s="98" t="s">
        <v>126</v>
      </c>
      <c r="E92" s="92" t="s">
        <v>190</v>
      </c>
      <c r="F92" s="92" t="s">
        <v>180</v>
      </c>
      <c r="G92" s="93"/>
      <c r="H92" s="93"/>
      <c r="I92" s="93"/>
      <c r="J92" s="93"/>
      <c r="K92" s="93"/>
      <c r="L92" s="93"/>
    </row>
    <row r="93" spans="1:12" s="99" customFormat="1" ht="12.75">
      <c r="A93" s="86"/>
      <c r="B93" s="100" t="s">
        <v>191</v>
      </c>
      <c r="C93" s="88"/>
      <c r="D93" s="101"/>
      <c r="E93" s="88"/>
      <c r="F93" s="88"/>
      <c r="G93" s="89">
        <f aca="true" t="shared" si="5" ref="G93:L93">SUM(G81:G92)</f>
        <v>0</v>
      </c>
      <c r="H93" s="89">
        <f t="shared" si="5"/>
        <v>0</v>
      </c>
      <c r="I93" s="89">
        <f t="shared" si="5"/>
        <v>0</v>
      </c>
      <c r="J93" s="89">
        <f t="shared" si="5"/>
        <v>0</v>
      </c>
      <c r="K93" s="89">
        <f t="shared" si="5"/>
        <v>0</v>
      </c>
      <c r="L93" s="89">
        <f t="shared" si="5"/>
        <v>0</v>
      </c>
    </row>
    <row r="94" spans="1:12" s="99" customFormat="1" ht="12.75">
      <c r="A94" s="90" t="s">
        <v>205</v>
      </c>
      <c r="B94" s="95" t="s">
        <v>206</v>
      </c>
      <c r="C94" s="88"/>
      <c r="D94" s="98" t="s">
        <v>126</v>
      </c>
      <c r="E94" s="92" t="s">
        <v>179</v>
      </c>
      <c r="F94" s="92" t="s">
        <v>180</v>
      </c>
      <c r="G94" s="93"/>
      <c r="H94" s="93"/>
      <c r="I94" s="93"/>
      <c r="J94" s="93"/>
      <c r="K94" s="93"/>
      <c r="L94" s="93"/>
    </row>
    <row r="95" spans="1:12" s="99" customFormat="1" ht="12.75">
      <c r="A95" s="90" t="s">
        <v>205</v>
      </c>
      <c r="B95" s="95" t="s">
        <v>206</v>
      </c>
      <c r="C95" s="88"/>
      <c r="D95" s="98" t="s">
        <v>126</v>
      </c>
      <c r="E95" s="92" t="s">
        <v>182</v>
      </c>
      <c r="F95" s="92" t="s">
        <v>180</v>
      </c>
      <c r="G95" s="93"/>
      <c r="H95" s="93"/>
      <c r="I95" s="93"/>
      <c r="J95" s="93"/>
      <c r="K95" s="93"/>
      <c r="L95" s="93"/>
    </row>
    <row r="96" spans="1:12" s="99" customFormat="1" ht="12.75">
      <c r="A96" s="90" t="s">
        <v>205</v>
      </c>
      <c r="B96" s="95" t="s">
        <v>206</v>
      </c>
      <c r="C96" s="88"/>
      <c r="D96" s="98" t="s">
        <v>126</v>
      </c>
      <c r="E96" s="92" t="s">
        <v>183</v>
      </c>
      <c r="F96" s="92" t="s">
        <v>180</v>
      </c>
      <c r="G96" s="93"/>
      <c r="H96" s="93"/>
      <c r="I96" s="93"/>
      <c r="J96" s="93"/>
      <c r="K96" s="93"/>
      <c r="L96" s="93"/>
    </row>
    <row r="97" spans="1:12" s="99" customFormat="1" ht="12.75">
      <c r="A97" s="90" t="s">
        <v>205</v>
      </c>
      <c r="B97" s="95" t="s">
        <v>206</v>
      </c>
      <c r="C97" s="88"/>
      <c r="D97" s="98" t="s">
        <v>126</v>
      </c>
      <c r="E97" s="92" t="s">
        <v>184</v>
      </c>
      <c r="F97" s="92" t="s">
        <v>180</v>
      </c>
      <c r="G97" s="93"/>
      <c r="H97" s="93"/>
      <c r="I97" s="93"/>
      <c r="J97" s="93"/>
      <c r="K97" s="93"/>
      <c r="L97" s="93"/>
    </row>
    <row r="98" spans="1:12" s="99" customFormat="1" ht="12.75">
      <c r="A98" s="90" t="s">
        <v>205</v>
      </c>
      <c r="B98" s="95" t="s">
        <v>206</v>
      </c>
      <c r="C98" s="88"/>
      <c r="D98" s="98" t="s">
        <v>126</v>
      </c>
      <c r="E98" s="92" t="s">
        <v>185</v>
      </c>
      <c r="F98" s="92" t="s">
        <v>180</v>
      </c>
      <c r="G98" s="93"/>
      <c r="H98" s="93"/>
      <c r="I98" s="93"/>
      <c r="J98" s="93"/>
      <c r="K98" s="93"/>
      <c r="L98" s="93"/>
    </row>
    <row r="99" spans="1:12" s="99" customFormat="1" ht="12.75">
      <c r="A99" s="86"/>
      <c r="B99" s="100" t="s">
        <v>191</v>
      </c>
      <c r="C99" s="88"/>
      <c r="D99" s="101"/>
      <c r="E99" s="88"/>
      <c r="F99" s="88"/>
      <c r="G99" s="89">
        <f aca="true" t="shared" si="6" ref="G99:L99">SUM(G94:G98)</f>
        <v>0</v>
      </c>
      <c r="H99" s="89">
        <f t="shared" si="6"/>
        <v>0</v>
      </c>
      <c r="I99" s="89">
        <f t="shared" si="6"/>
        <v>0</v>
      </c>
      <c r="J99" s="89">
        <f t="shared" si="6"/>
        <v>0</v>
      </c>
      <c r="K99" s="89">
        <f t="shared" si="6"/>
        <v>0</v>
      </c>
      <c r="L99" s="89">
        <f t="shared" si="6"/>
        <v>0</v>
      </c>
    </row>
    <row r="100" spans="1:12" s="99" customFormat="1" ht="29.25" customHeight="1">
      <c r="A100" s="90" t="s">
        <v>207</v>
      </c>
      <c r="B100" s="95" t="s">
        <v>129</v>
      </c>
      <c r="C100" s="88"/>
      <c r="D100" s="98" t="s">
        <v>126</v>
      </c>
      <c r="E100" s="92" t="s">
        <v>184</v>
      </c>
      <c r="F100" s="92" t="s">
        <v>180</v>
      </c>
      <c r="G100" s="93"/>
      <c r="H100" s="93"/>
      <c r="I100" s="93"/>
      <c r="J100" s="93"/>
      <c r="K100" s="93"/>
      <c r="L100" s="93"/>
    </row>
    <row r="101" spans="1:12" s="99" customFormat="1" ht="30" customHeight="1">
      <c r="A101" s="90" t="s">
        <v>207</v>
      </c>
      <c r="B101" s="95" t="s">
        <v>129</v>
      </c>
      <c r="C101" s="88"/>
      <c r="D101" s="98" t="s">
        <v>126</v>
      </c>
      <c r="E101" s="92" t="s">
        <v>185</v>
      </c>
      <c r="F101" s="92" t="s">
        <v>180</v>
      </c>
      <c r="G101" s="93"/>
      <c r="H101" s="93"/>
      <c r="I101" s="93"/>
      <c r="J101" s="93"/>
      <c r="K101" s="93"/>
      <c r="L101" s="93"/>
    </row>
    <row r="102" spans="1:12" s="99" customFormat="1" ht="30" customHeight="1">
      <c r="A102" s="90" t="s">
        <v>207</v>
      </c>
      <c r="B102" s="95" t="s">
        <v>129</v>
      </c>
      <c r="C102" s="88"/>
      <c r="D102" s="98" t="s">
        <v>126</v>
      </c>
      <c r="E102" s="92" t="s">
        <v>188</v>
      </c>
      <c r="F102" s="92" t="s">
        <v>180</v>
      </c>
      <c r="G102" s="93"/>
      <c r="H102" s="93"/>
      <c r="I102" s="93"/>
      <c r="J102" s="93"/>
      <c r="K102" s="93"/>
      <c r="L102" s="93"/>
    </row>
    <row r="103" spans="1:12" s="99" customFormat="1" ht="29.25" customHeight="1">
      <c r="A103" s="90" t="s">
        <v>207</v>
      </c>
      <c r="B103" s="95" t="s">
        <v>129</v>
      </c>
      <c r="C103" s="88"/>
      <c r="D103" s="98" t="s">
        <v>126</v>
      </c>
      <c r="E103" s="92" t="s">
        <v>190</v>
      </c>
      <c r="F103" s="92" t="s">
        <v>180</v>
      </c>
      <c r="G103" s="93"/>
      <c r="H103" s="93"/>
      <c r="I103" s="93"/>
      <c r="J103" s="93"/>
      <c r="K103" s="93"/>
      <c r="L103" s="93"/>
    </row>
    <row r="104" spans="1:12" ht="12.75">
      <c r="A104" s="86"/>
      <c r="B104" s="100" t="s">
        <v>191</v>
      </c>
      <c r="C104" s="88"/>
      <c r="D104" s="101"/>
      <c r="E104" s="88"/>
      <c r="F104" s="88"/>
      <c r="G104" s="89">
        <f aca="true" t="shared" si="7" ref="G104:L104">SUM(G100:G103)</f>
        <v>0</v>
      </c>
      <c r="H104" s="89">
        <f t="shared" si="7"/>
        <v>0</v>
      </c>
      <c r="I104" s="89">
        <f t="shared" si="7"/>
        <v>0</v>
      </c>
      <c r="J104" s="89">
        <f t="shared" si="7"/>
        <v>0</v>
      </c>
      <c r="K104" s="89">
        <f t="shared" si="7"/>
        <v>0</v>
      </c>
      <c r="L104" s="89">
        <f t="shared" si="7"/>
        <v>0</v>
      </c>
    </row>
    <row r="105" spans="1:12" ht="12.75">
      <c r="A105" s="86" t="s">
        <v>208</v>
      </c>
      <c r="B105" s="87" t="s">
        <v>209</v>
      </c>
      <c r="C105" s="92" t="s">
        <v>162</v>
      </c>
      <c r="D105" s="88" t="s">
        <v>176</v>
      </c>
      <c r="E105" s="88" t="s">
        <v>210</v>
      </c>
      <c r="F105" s="88" t="s">
        <v>178</v>
      </c>
      <c r="G105" s="93">
        <v>0</v>
      </c>
      <c r="H105" s="93">
        <v>0</v>
      </c>
      <c r="I105" s="93"/>
      <c r="J105" s="93"/>
      <c r="K105" s="93"/>
      <c r="L105" s="93"/>
    </row>
    <row r="106" spans="1:12" ht="12.75">
      <c r="A106" s="86"/>
      <c r="B106" s="91" t="s">
        <v>56</v>
      </c>
      <c r="C106" s="92"/>
      <c r="D106" s="92"/>
      <c r="E106" s="92"/>
      <c r="F106" s="92"/>
      <c r="G106" s="93"/>
      <c r="H106" s="93"/>
      <c r="I106" s="93"/>
      <c r="J106" s="93"/>
      <c r="K106" s="93"/>
      <c r="L106" s="93"/>
    </row>
    <row r="107" spans="1:12" ht="12.75">
      <c r="A107" s="86"/>
      <c r="B107" s="95" t="s">
        <v>172</v>
      </c>
      <c r="C107" s="92" t="s">
        <v>162</v>
      </c>
      <c r="D107" s="88" t="s">
        <v>176</v>
      </c>
      <c r="E107" s="92" t="s">
        <v>174</v>
      </c>
      <c r="F107" s="92" t="s">
        <v>178</v>
      </c>
      <c r="G107" s="93">
        <v>0</v>
      </c>
      <c r="H107" s="93">
        <v>0</v>
      </c>
      <c r="I107" s="93"/>
      <c r="J107" s="93"/>
      <c r="K107" s="93"/>
      <c r="L107" s="93"/>
    </row>
    <row r="108" spans="1:12" s="99" customFormat="1" ht="12.75">
      <c r="A108" s="86" t="s">
        <v>211</v>
      </c>
      <c r="B108" s="87" t="s">
        <v>212</v>
      </c>
      <c r="C108" s="88"/>
      <c r="D108" s="88"/>
      <c r="E108" s="88" t="s">
        <v>210</v>
      </c>
      <c r="F108" s="88" t="s">
        <v>178</v>
      </c>
      <c r="G108" s="89">
        <v>0</v>
      </c>
      <c r="H108" s="89">
        <v>0</v>
      </c>
      <c r="I108" s="89"/>
      <c r="J108" s="89"/>
      <c r="K108" s="89"/>
      <c r="L108" s="89"/>
    </row>
    <row r="109" spans="1:12" s="99" customFormat="1" ht="12.75">
      <c r="A109" s="86"/>
      <c r="B109" s="91" t="s">
        <v>56</v>
      </c>
      <c r="C109" s="88"/>
      <c r="D109" s="88"/>
      <c r="E109" s="88"/>
      <c r="F109" s="88"/>
      <c r="G109" s="89"/>
      <c r="H109" s="89"/>
      <c r="I109" s="89"/>
      <c r="J109" s="89"/>
      <c r="K109" s="89"/>
      <c r="L109" s="89"/>
    </row>
    <row r="110" spans="1:12" s="99" customFormat="1" ht="12.75">
      <c r="A110" s="86"/>
      <c r="B110" s="95" t="s">
        <v>172</v>
      </c>
      <c r="C110" s="92"/>
      <c r="D110" s="88"/>
      <c r="E110" s="88"/>
      <c r="F110" s="88" t="s">
        <v>178</v>
      </c>
      <c r="G110" s="89">
        <v>0</v>
      </c>
      <c r="H110" s="89">
        <v>0</v>
      </c>
      <c r="I110" s="89"/>
      <c r="J110" s="89"/>
      <c r="K110" s="89"/>
      <c r="L110" s="89"/>
    </row>
    <row r="111" spans="1:12" s="99" customFormat="1" ht="12.75">
      <c r="A111" s="86" t="s">
        <v>213</v>
      </c>
      <c r="B111" s="87" t="s">
        <v>214</v>
      </c>
      <c r="C111" s="88"/>
      <c r="D111" s="88"/>
      <c r="E111" s="88"/>
      <c r="F111" s="88"/>
      <c r="G111" s="89"/>
      <c r="H111" s="89"/>
      <c r="I111" s="89"/>
      <c r="J111" s="89"/>
      <c r="K111" s="89"/>
      <c r="L111" s="89"/>
    </row>
    <row r="112" spans="1:12" s="102" customFormat="1" ht="21" customHeight="1">
      <c r="A112" s="90"/>
      <c r="B112" s="91" t="s">
        <v>215</v>
      </c>
      <c r="C112" s="92"/>
      <c r="D112" s="92"/>
      <c r="E112" s="92"/>
      <c r="F112" s="92"/>
      <c r="G112" s="89">
        <v>2670183.26</v>
      </c>
      <c r="H112" s="93"/>
      <c r="I112" s="93"/>
      <c r="J112" s="93"/>
      <c r="K112" s="93"/>
      <c r="L112" s="93"/>
    </row>
    <row r="113" spans="1:9" ht="13.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10" ht="12.75">
      <c r="A114" s="1" t="s">
        <v>216</v>
      </c>
      <c r="B114" s="1"/>
      <c r="C114" s="1"/>
      <c r="D114" s="1"/>
      <c r="E114" s="103" t="s">
        <v>217</v>
      </c>
      <c r="F114" s="104"/>
      <c r="G114" s="104"/>
      <c r="H114" s="104"/>
      <c r="I114" s="1"/>
      <c r="J114" s="105"/>
    </row>
    <row r="115" spans="1:10" ht="12.75">
      <c r="A115" s="23"/>
      <c r="B115" s="23"/>
      <c r="C115" s="23"/>
      <c r="D115" s="23"/>
      <c r="E115" s="23"/>
      <c r="F115" s="23"/>
      <c r="G115" s="23"/>
      <c r="H115" s="23"/>
      <c r="I115" s="23"/>
      <c r="J115" s="106"/>
    </row>
    <row r="116" spans="1:9" ht="12.75">
      <c r="A116" s="1" t="s">
        <v>218</v>
      </c>
      <c r="B116" s="1"/>
      <c r="C116" s="1"/>
      <c r="D116" s="1"/>
      <c r="E116" s="1"/>
      <c r="F116" s="1"/>
      <c r="G116" s="1"/>
      <c r="H116" s="1"/>
      <c r="I116" s="1"/>
    </row>
    <row r="117" spans="1:57" ht="12.75">
      <c r="A117" s="23"/>
      <c r="B117" s="23"/>
      <c r="C117" s="23"/>
      <c r="D117" s="23"/>
      <c r="E117" s="23"/>
      <c r="F117" s="23"/>
      <c r="G117" s="23"/>
      <c r="H117" s="23"/>
      <c r="I117" s="2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 t="s">
        <v>219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12" ht="12.75">
      <c r="A119" s="23" t="s">
        <v>220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</sheetData>
  <sheetProtection selectLockedCells="1" selectUnlockedCells="1"/>
  <mergeCells count="15">
    <mergeCell ref="A2:L2"/>
    <mergeCell ref="A3:L3"/>
    <mergeCell ref="A5:A8"/>
    <mergeCell ref="B5:B8"/>
    <mergeCell ref="C5:C8"/>
    <mergeCell ref="D5:D8"/>
    <mergeCell ref="E5:E8"/>
    <mergeCell ref="F5:F8"/>
    <mergeCell ref="G5:L5"/>
    <mergeCell ref="G6:G8"/>
    <mergeCell ref="H6:L6"/>
    <mergeCell ref="H7:H8"/>
    <mergeCell ref="I7:I8"/>
    <mergeCell ref="J7:J8"/>
    <mergeCell ref="K7:L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119"/>
  <sheetViews>
    <sheetView workbookViewId="0" topLeftCell="C103">
      <selection activeCell="G118" sqref="G118"/>
    </sheetView>
  </sheetViews>
  <sheetFormatPr defaultColWidth="1.00390625" defaultRowHeight="12.75"/>
  <cols>
    <col min="1" max="1" width="8.25390625" style="0" customWidth="1"/>
    <col min="2" max="2" width="39.25390625" style="0" customWidth="1"/>
    <col min="3" max="3" width="18.875" style="0" customWidth="1"/>
    <col min="4" max="4" width="11.25390625" style="0" customWidth="1"/>
    <col min="5" max="5" width="10.125" style="0" customWidth="1"/>
    <col min="6" max="6" width="8.125" style="0" customWidth="1"/>
    <col min="7" max="7" width="12.75390625" style="0" customWidth="1"/>
    <col min="8" max="8" width="14.00390625" style="0" customWidth="1"/>
    <col min="9" max="9" width="13.00390625" style="0" customWidth="1"/>
    <col min="10" max="10" width="10.875" style="0" customWidth="1"/>
    <col min="11" max="12" width="11.875" style="0" customWidth="1"/>
    <col min="13" max="16384" width="0.875" style="0" customWidth="1"/>
  </cols>
  <sheetData>
    <row r="1" ht="12.75">
      <c r="L1" s="76" t="s">
        <v>99</v>
      </c>
    </row>
    <row r="2" spans="1:12" ht="15" customHeight="1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4.25" customHeight="1">
      <c r="A3" s="77" t="s">
        <v>478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4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4.25" customHeight="1">
      <c r="A5" s="79" t="s">
        <v>102</v>
      </c>
      <c r="B5" s="80" t="s">
        <v>67</v>
      </c>
      <c r="C5" s="79" t="s">
        <v>103</v>
      </c>
      <c r="D5" s="79" t="s">
        <v>104</v>
      </c>
      <c r="E5" s="79" t="s">
        <v>105</v>
      </c>
      <c r="F5" s="79" t="s">
        <v>106</v>
      </c>
      <c r="G5" s="79" t="s">
        <v>107</v>
      </c>
      <c r="H5" s="79"/>
      <c r="I5" s="79"/>
      <c r="J5" s="79"/>
      <c r="K5" s="79"/>
      <c r="L5" s="79"/>
    </row>
    <row r="6" spans="1:12" ht="18" customHeight="1">
      <c r="A6" s="79"/>
      <c r="B6" s="80"/>
      <c r="C6" s="79"/>
      <c r="D6" s="79"/>
      <c r="E6" s="79"/>
      <c r="F6" s="79"/>
      <c r="G6" s="79" t="s">
        <v>108</v>
      </c>
      <c r="H6" s="79" t="s">
        <v>56</v>
      </c>
      <c r="I6" s="79"/>
      <c r="J6" s="79"/>
      <c r="K6" s="79"/>
      <c r="L6" s="79"/>
    </row>
    <row r="7" spans="1:12" ht="81" customHeight="1">
      <c r="A7" s="79"/>
      <c r="B7" s="80"/>
      <c r="C7" s="79"/>
      <c r="D7" s="79"/>
      <c r="E7" s="79"/>
      <c r="F7" s="79"/>
      <c r="G7" s="79"/>
      <c r="H7" s="79" t="s">
        <v>109</v>
      </c>
      <c r="I7" s="79" t="s">
        <v>110</v>
      </c>
      <c r="J7" s="79" t="s">
        <v>111</v>
      </c>
      <c r="K7" s="79" t="s">
        <v>112</v>
      </c>
      <c r="L7" s="79"/>
    </row>
    <row r="8" spans="1:12" ht="78" customHeight="1">
      <c r="A8" s="79"/>
      <c r="B8" s="80"/>
      <c r="C8" s="79"/>
      <c r="D8" s="79"/>
      <c r="E8" s="79"/>
      <c r="F8" s="79"/>
      <c r="G8" s="79"/>
      <c r="H8" s="79"/>
      <c r="I8" s="79"/>
      <c r="J8" s="79"/>
      <c r="K8" s="79" t="s">
        <v>113</v>
      </c>
      <c r="L8" s="79" t="s">
        <v>114</v>
      </c>
    </row>
    <row r="9" spans="1:12" ht="11.25" customHeight="1">
      <c r="A9" s="81" t="s">
        <v>115</v>
      </c>
      <c r="B9" s="82" t="s">
        <v>116</v>
      </c>
      <c r="C9" s="83" t="s">
        <v>117</v>
      </c>
      <c r="D9" s="84" t="s">
        <v>118</v>
      </c>
      <c r="E9" s="83" t="s">
        <v>119</v>
      </c>
      <c r="F9" s="83"/>
      <c r="G9" s="83" t="s">
        <v>120</v>
      </c>
      <c r="H9" s="85">
        <v>7</v>
      </c>
      <c r="I9" s="85">
        <v>8</v>
      </c>
      <c r="J9" s="85">
        <v>9</v>
      </c>
      <c r="K9" s="85">
        <v>10</v>
      </c>
      <c r="L9" s="85">
        <v>11</v>
      </c>
    </row>
    <row r="10" spans="1:12" ht="17.25" customHeight="1">
      <c r="A10" s="86" t="s">
        <v>121</v>
      </c>
      <c r="B10" s="87" t="s">
        <v>122</v>
      </c>
      <c r="C10" s="88" t="s">
        <v>123</v>
      </c>
      <c r="D10" s="88"/>
      <c r="E10" s="88"/>
      <c r="F10" s="88"/>
      <c r="G10" s="89">
        <f>G15+G19+G24+G25+G28</f>
        <v>23012779.86</v>
      </c>
      <c r="H10" s="89">
        <v>17763358.13</v>
      </c>
      <c r="I10" s="89"/>
      <c r="J10" s="89"/>
      <c r="K10" s="89">
        <f>K15+K19+K28</f>
        <v>5249421.73</v>
      </c>
      <c r="L10" s="89"/>
    </row>
    <row r="11" spans="1:12" ht="12.75">
      <c r="A11" s="90"/>
      <c r="B11" s="91" t="s">
        <v>56</v>
      </c>
      <c r="C11" s="92"/>
      <c r="D11" s="92"/>
      <c r="E11" s="92"/>
      <c r="F11" s="92"/>
      <c r="G11" s="93"/>
      <c r="H11" s="93"/>
      <c r="I11" s="93"/>
      <c r="J11" s="93"/>
      <c r="K11" s="93"/>
      <c r="L11" s="93"/>
    </row>
    <row r="12" spans="1:12" ht="17.25" customHeight="1">
      <c r="A12" s="90" t="s">
        <v>124</v>
      </c>
      <c r="B12" s="91" t="s">
        <v>125</v>
      </c>
      <c r="C12" s="92"/>
      <c r="D12" s="92" t="s">
        <v>126</v>
      </c>
      <c r="E12" s="92" t="s">
        <v>127</v>
      </c>
      <c r="F12" s="94" t="s">
        <v>123</v>
      </c>
      <c r="G12" s="93"/>
      <c r="H12" s="94" t="s">
        <v>123</v>
      </c>
      <c r="I12" s="94" t="s">
        <v>123</v>
      </c>
      <c r="J12" s="94" t="s">
        <v>123</v>
      </c>
      <c r="K12" s="93"/>
      <c r="L12" s="94" t="s">
        <v>123</v>
      </c>
    </row>
    <row r="13" spans="1:12" ht="30.75" customHeight="1">
      <c r="A13" s="90" t="s">
        <v>128</v>
      </c>
      <c r="B13" s="95" t="s">
        <v>129</v>
      </c>
      <c r="C13" s="92"/>
      <c r="D13" s="92" t="s">
        <v>126</v>
      </c>
      <c r="E13" s="96" t="s">
        <v>127</v>
      </c>
      <c r="F13" s="94" t="s">
        <v>123</v>
      </c>
      <c r="G13" s="93"/>
      <c r="H13" s="94" t="s">
        <v>123</v>
      </c>
      <c r="I13" s="94" t="s">
        <v>123</v>
      </c>
      <c r="J13" s="94" t="s">
        <v>123</v>
      </c>
      <c r="K13" s="93"/>
      <c r="L13" s="93"/>
    </row>
    <row r="14" spans="1:12" ht="12.75">
      <c r="A14" s="90" t="s">
        <v>130</v>
      </c>
      <c r="B14" s="95" t="s">
        <v>131</v>
      </c>
      <c r="C14" s="92"/>
      <c r="D14" s="92" t="s">
        <v>126</v>
      </c>
      <c r="E14" s="92" t="s">
        <v>132</v>
      </c>
      <c r="F14" s="94" t="s">
        <v>123</v>
      </c>
      <c r="G14" s="93"/>
      <c r="H14" s="94" t="s">
        <v>123</v>
      </c>
      <c r="I14" s="94" t="s">
        <v>123</v>
      </c>
      <c r="J14" s="94" t="s">
        <v>123</v>
      </c>
      <c r="K14" s="93"/>
      <c r="L14" s="93"/>
    </row>
    <row r="15" spans="1:12" ht="12.75">
      <c r="A15" s="97" t="s">
        <v>133</v>
      </c>
      <c r="B15" s="95" t="s">
        <v>134</v>
      </c>
      <c r="C15" s="88" t="s">
        <v>135</v>
      </c>
      <c r="D15" s="92" t="s">
        <v>136</v>
      </c>
      <c r="E15" s="92" t="s">
        <v>132</v>
      </c>
      <c r="F15" s="94" t="s">
        <v>123</v>
      </c>
      <c r="G15" s="93">
        <v>4696421.73</v>
      </c>
      <c r="H15" s="94" t="s">
        <v>123</v>
      </c>
      <c r="I15" s="94" t="s">
        <v>123</v>
      </c>
      <c r="J15" s="94" t="s">
        <v>123</v>
      </c>
      <c r="K15" s="93">
        <v>4696421.73</v>
      </c>
      <c r="L15" s="93"/>
    </row>
    <row r="16" spans="1:12" ht="12.75">
      <c r="A16" s="90" t="s">
        <v>137</v>
      </c>
      <c r="B16" s="95" t="s">
        <v>138</v>
      </c>
      <c r="C16" s="92"/>
      <c r="D16" s="92" t="s">
        <v>126</v>
      </c>
      <c r="E16" s="92" t="s">
        <v>132</v>
      </c>
      <c r="F16" s="94" t="s">
        <v>123</v>
      </c>
      <c r="G16" s="93"/>
      <c r="H16" s="94" t="s">
        <v>123</v>
      </c>
      <c r="I16" s="94" t="s">
        <v>123</v>
      </c>
      <c r="J16" s="94" t="s">
        <v>123</v>
      </c>
      <c r="K16" s="93"/>
      <c r="L16" s="93"/>
    </row>
    <row r="17" spans="1:12" ht="12.75">
      <c r="A17" s="90" t="s">
        <v>139</v>
      </c>
      <c r="B17" s="95" t="s">
        <v>140</v>
      </c>
      <c r="C17" s="92"/>
      <c r="D17" s="92" t="s">
        <v>126</v>
      </c>
      <c r="E17" s="92" t="s">
        <v>132</v>
      </c>
      <c r="F17" s="94" t="s">
        <v>123</v>
      </c>
      <c r="G17" s="93"/>
      <c r="H17" s="94" t="s">
        <v>123</v>
      </c>
      <c r="I17" s="94" t="s">
        <v>123</v>
      </c>
      <c r="J17" s="94" t="s">
        <v>123</v>
      </c>
      <c r="K17" s="93"/>
      <c r="L17" s="93"/>
    </row>
    <row r="18" spans="1:12" ht="30" customHeight="1">
      <c r="A18" s="90" t="s">
        <v>141</v>
      </c>
      <c r="B18" s="95" t="s">
        <v>142</v>
      </c>
      <c r="C18" s="92"/>
      <c r="D18" s="92" t="s">
        <v>126</v>
      </c>
      <c r="E18" s="92" t="s">
        <v>143</v>
      </c>
      <c r="F18" s="94" t="s">
        <v>123</v>
      </c>
      <c r="G18" s="93"/>
      <c r="H18" s="94" t="s">
        <v>123</v>
      </c>
      <c r="I18" s="94" t="s">
        <v>123</v>
      </c>
      <c r="J18" s="94" t="s">
        <v>123</v>
      </c>
      <c r="K18" s="93"/>
      <c r="L18" s="93"/>
    </row>
    <row r="19" spans="1:12" ht="27" customHeight="1">
      <c r="A19" s="90" t="s">
        <v>144</v>
      </c>
      <c r="B19" s="95" t="s">
        <v>145</v>
      </c>
      <c r="C19" s="92" t="s">
        <v>146</v>
      </c>
      <c r="D19" s="92" t="s">
        <v>136</v>
      </c>
      <c r="E19" s="92" t="s">
        <v>147</v>
      </c>
      <c r="F19" s="94" t="s">
        <v>123</v>
      </c>
      <c r="G19" s="93">
        <v>400000</v>
      </c>
      <c r="H19" s="94" t="s">
        <v>123</v>
      </c>
      <c r="I19" s="94" t="s">
        <v>123</v>
      </c>
      <c r="J19" s="94" t="s">
        <v>123</v>
      </c>
      <c r="K19" s="93">
        <v>400000</v>
      </c>
      <c r="L19" s="93"/>
    </row>
    <row r="20" spans="1:12" ht="18" customHeight="1">
      <c r="A20" s="90" t="s">
        <v>148</v>
      </c>
      <c r="B20" s="95" t="s">
        <v>149</v>
      </c>
      <c r="C20" s="92"/>
      <c r="D20" s="92" t="s">
        <v>126</v>
      </c>
      <c r="E20" s="92" t="s">
        <v>147</v>
      </c>
      <c r="F20" s="94" t="s">
        <v>123</v>
      </c>
      <c r="G20" s="93"/>
      <c r="H20" s="94" t="s">
        <v>123</v>
      </c>
      <c r="I20" s="94" t="s">
        <v>123</v>
      </c>
      <c r="J20" s="94" t="s">
        <v>123</v>
      </c>
      <c r="K20" s="93"/>
      <c r="L20" s="93"/>
    </row>
    <row r="21" spans="1:12" ht="47.25" customHeight="1">
      <c r="A21" s="90" t="s">
        <v>150</v>
      </c>
      <c r="B21" s="95" t="s">
        <v>151</v>
      </c>
      <c r="C21" s="92"/>
      <c r="D21" s="92" t="s">
        <v>126</v>
      </c>
      <c r="E21" s="92" t="s">
        <v>147</v>
      </c>
      <c r="F21" s="94" t="s">
        <v>123</v>
      </c>
      <c r="G21" s="93"/>
      <c r="H21" s="94" t="s">
        <v>123</v>
      </c>
      <c r="I21" s="94" t="s">
        <v>123</v>
      </c>
      <c r="J21" s="94" t="s">
        <v>123</v>
      </c>
      <c r="K21" s="93"/>
      <c r="L21" s="93"/>
    </row>
    <row r="22" spans="1:12" ht="26.25" customHeight="1">
      <c r="A22" s="90" t="s">
        <v>152</v>
      </c>
      <c r="B22" s="95" t="s">
        <v>153</v>
      </c>
      <c r="C22" s="92"/>
      <c r="D22" s="92" t="s">
        <v>126</v>
      </c>
      <c r="E22" s="92" t="s">
        <v>147</v>
      </c>
      <c r="F22" s="94" t="s">
        <v>123</v>
      </c>
      <c r="G22" s="93"/>
      <c r="H22" s="94" t="s">
        <v>123</v>
      </c>
      <c r="I22" s="94" t="s">
        <v>123</v>
      </c>
      <c r="J22" s="94" t="s">
        <v>123</v>
      </c>
      <c r="K22" s="93"/>
      <c r="L22" s="93"/>
    </row>
    <row r="23" spans="1:12" ht="16.5" customHeight="1">
      <c r="A23" s="90" t="s">
        <v>154</v>
      </c>
      <c r="B23" s="95" t="s">
        <v>155</v>
      </c>
      <c r="C23" s="92"/>
      <c r="D23" s="92"/>
      <c r="E23" s="92"/>
      <c r="F23" s="94" t="s">
        <v>123</v>
      </c>
      <c r="G23" s="93"/>
      <c r="H23" s="93"/>
      <c r="I23" s="93"/>
      <c r="J23" s="93"/>
      <c r="K23" s="93"/>
      <c r="L23" s="93"/>
    </row>
    <row r="24" spans="1:12" ht="12.75">
      <c r="A24" s="90" t="s">
        <v>156</v>
      </c>
      <c r="B24" s="95" t="s">
        <v>157</v>
      </c>
      <c r="C24" s="92" t="s">
        <v>158</v>
      </c>
      <c r="D24" s="92" t="s">
        <v>159</v>
      </c>
      <c r="E24" s="92" t="s">
        <v>132</v>
      </c>
      <c r="F24" s="94" t="s">
        <v>123</v>
      </c>
      <c r="G24" s="93">
        <v>14300969.07</v>
      </c>
      <c r="H24" s="94">
        <v>14300969.07</v>
      </c>
      <c r="I24" s="94" t="s">
        <v>123</v>
      </c>
      <c r="J24" s="94" t="s">
        <v>123</v>
      </c>
      <c r="K24" s="94" t="s">
        <v>123</v>
      </c>
      <c r="L24" s="94" t="s">
        <v>123</v>
      </c>
    </row>
    <row r="25" spans="1:12" ht="12.75">
      <c r="A25" s="90" t="s">
        <v>160</v>
      </c>
      <c r="B25" s="95" t="s">
        <v>161</v>
      </c>
      <c r="C25" s="92" t="s">
        <v>162</v>
      </c>
      <c r="D25" s="92" t="s">
        <v>163</v>
      </c>
      <c r="E25" s="92" t="s">
        <v>132</v>
      </c>
      <c r="F25" s="94" t="s">
        <v>123</v>
      </c>
      <c r="G25" s="93">
        <v>3462389.06</v>
      </c>
      <c r="H25" s="93">
        <v>3462389.06</v>
      </c>
      <c r="I25" s="94" t="s">
        <v>123</v>
      </c>
      <c r="J25" s="94" t="s">
        <v>123</v>
      </c>
      <c r="K25" s="94" t="s">
        <v>123</v>
      </c>
      <c r="L25" s="94" t="s">
        <v>123</v>
      </c>
    </row>
    <row r="26" spans="1:12" ht="12.75">
      <c r="A26" s="90" t="s">
        <v>164</v>
      </c>
      <c r="B26" s="95" t="s">
        <v>110</v>
      </c>
      <c r="C26" s="92"/>
      <c r="D26" s="92"/>
      <c r="E26" s="92" t="s">
        <v>147</v>
      </c>
      <c r="F26" s="94" t="s">
        <v>123</v>
      </c>
      <c r="G26" s="93"/>
      <c r="H26" s="94" t="s">
        <v>123</v>
      </c>
      <c r="I26" s="93"/>
      <c r="J26" s="93"/>
      <c r="K26" s="94" t="s">
        <v>123</v>
      </c>
      <c r="L26" s="94" t="s">
        <v>123</v>
      </c>
    </row>
    <row r="27" spans="1:12" ht="12.75">
      <c r="A27" s="90"/>
      <c r="B27" s="95" t="s">
        <v>56</v>
      </c>
      <c r="C27" s="92"/>
      <c r="D27" s="92"/>
      <c r="E27" s="92"/>
      <c r="F27" s="92"/>
      <c r="G27" s="93"/>
      <c r="H27" s="93"/>
      <c r="I27" s="93"/>
      <c r="J27" s="93"/>
      <c r="K27" s="93"/>
      <c r="L27" s="93"/>
    </row>
    <row r="28" spans="1:12" ht="12.75">
      <c r="A28" s="90"/>
      <c r="B28" s="95" t="s">
        <v>167</v>
      </c>
      <c r="C28" s="92" t="s">
        <v>168</v>
      </c>
      <c r="D28" s="92" t="s">
        <v>136</v>
      </c>
      <c r="E28" s="92"/>
      <c r="F28" s="92"/>
      <c r="G28" s="93">
        <v>153000</v>
      </c>
      <c r="H28" s="93">
        <v>0</v>
      </c>
      <c r="I28" s="93"/>
      <c r="J28" s="93"/>
      <c r="K28" s="93">
        <v>153000</v>
      </c>
      <c r="L28" s="93"/>
    </row>
    <row r="29" spans="1:12" ht="12.75">
      <c r="A29" s="90"/>
      <c r="B29" s="95"/>
      <c r="C29" s="92"/>
      <c r="D29" s="92"/>
      <c r="E29" s="92"/>
      <c r="F29" s="92"/>
      <c r="G29" s="93"/>
      <c r="H29" s="93"/>
      <c r="I29" s="93"/>
      <c r="J29" s="93"/>
      <c r="K29" s="93"/>
      <c r="L29" s="93"/>
    </row>
    <row r="30" spans="1:12" ht="12.75">
      <c r="A30" s="86" t="s">
        <v>169</v>
      </c>
      <c r="B30" s="87" t="s">
        <v>170</v>
      </c>
      <c r="C30" s="88"/>
      <c r="D30" s="88"/>
      <c r="E30" s="88"/>
      <c r="F30" s="88"/>
      <c r="G30" s="89">
        <f aca="true" t="shared" si="0" ref="G30:L30">G47+G53+G66+G69+G80+G93+G99+G104</f>
        <v>23012779.86</v>
      </c>
      <c r="H30" s="89">
        <f t="shared" si="0"/>
        <v>17763358.13</v>
      </c>
      <c r="I30" s="89">
        <f t="shared" si="0"/>
        <v>0</v>
      </c>
      <c r="J30" s="89">
        <f t="shared" si="0"/>
        <v>0</v>
      </c>
      <c r="K30" s="89">
        <f t="shared" si="0"/>
        <v>5249421.73</v>
      </c>
      <c r="L30" s="89">
        <f t="shared" si="0"/>
        <v>0</v>
      </c>
    </row>
    <row r="31" spans="1:12" ht="12.75">
      <c r="A31" s="90"/>
      <c r="B31" s="91" t="s">
        <v>56</v>
      </c>
      <c r="C31" s="92"/>
      <c r="D31" s="92"/>
      <c r="E31" s="92"/>
      <c r="F31" s="92"/>
      <c r="G31" s="93"/>
      <c r="H31" s="93"/>
      <c r="I31" s="93"/>
      <c r="J31" s="93"/>
      <c r="K31" s="93"/>
      <c r="L31" s="93"/>
    </row>
    <row r="32" spans="1:12" ht="12.75">
      <c r="A32" s="90" t="s">
        <v>171</v>
      </c>
      <c r="B32" s="95" t="s">
        <v>172</v>
      </c>
      <c r="C32" s="92" t="s">
        <v>158</v>
      </c>
      <c r="D32" s="98" t="s">
        <v>159</v>
      </c>
      <c r="E32" s="98" t="s">
        <v>173</v>
      </c>
      <c r="F32" s="98" t="s">
        <v>174</v>
      </c>
      <c r="G32" s="93">
        <v>10877856.43</v>
      </c>
      <c r="H32" s="93">
        <v>10877856.43</v>
      </c>
      <c r="I32" s="93"/>
      <c r="J32" s="93"/>
      <c r="K32" s="93"/>
      <c r="L32" s="93"/>
    </row>
    <row r="33" spans="1:12" ht="12.75">
      <c r="A33" s="90" t="s">
        <v>175</v>
      </c>
      <c r="B33" s="95" t="s">
        <v>172</v>
      </c>
      <c r="C33" s="92" t="s">
        <v>162</v>
      </c>
      <c r="D33" s="98" t="s">
        <v>163</v>
      </c>
      <c r="E33" s="98" t="s">
        <v>173</v>
      </c>
      <c r="F33" s="98" t="s">
        <v>174</v>
      </c>
      <c r="G33" s="93">
        <v>372811</v>
      </c>
      <c r="H33" s="93">
        <v>372811</v>
      </c>
      <c r="I33" s="93"/>
      <c r="J33" s="93"/>
      <c r="K33" s="93"/>
      <c r="L33" s="93"/>
    </row>
    <row r="34" spans="1:12" ht="12.75">
      <c r="A34" s="90" t="s">
        <v>175</v>
      </c>
      <c r="B34" s="95" t="s">
        <v>172</v>
      </c>
      <c r="C34" s="92" t="s">
        <v>162</v>
      </c>
      <c r="D34" s="98" t="s">
        <v>176</v>
      </c>
      <c r="E34" s="98" t="s">
        <v>177</v>
      </c>
      <c r="F34" s="98" t="s">
        <v>178</v>
      </c>
      <c r="G34" s="93">
        <v>0</v>
      </c>
      <c r="H34" s="93">
        <v>0</v>
      </c>
      <c r="I34" s="93"/>
      <c r="J34" s="93"/>
      <c r="K34" s="93"/>
      <c r="L34" s="93"/>
    </row>
    <row r="35" spans="1:12" ht="12.75">
      <c r="A35" s="90" t="s">
        <v>171</v>
      </c>
      <c r="B35" s="95" t="s">
        <v>172</v>
      </c>
      <c r="C35" s="92" t="s">
        <v>162</v>
      </c>
      <c r="D35" s="98" t="s">
        <v>163</v>
      </c>
      <c r="E35" s="98" t="s">
        <v>177</v>
      </c>
      <c r="F35" s="98" t="s">
        <v>178</v>
      </c>
      <c r="G35" s="93">
        <v>112589</v>
      </c>
      <c r="H35" s="93">
        <v>112589</v>
      </c>
      <c r="I35" s="93"/>
      <c r="J35" s="93"/>
      <c r="K35" s="93"/>
      <c r="L35" s="93"/>
    </row>
    <row r="36" spans="1:12" ht="12.75">
      <c r="A36" s="90" t="s">
        <v>171</v>
      </c>
      <c r="B36" s="95" t="s">
        <v>172</v>
      </c>
      <c r="C36" s="92" t="s">
        <v>158</v>
      </c>
      <c r="D36" s="98" t="s">
        <v>159</v>
      </c>
      <c r="E36" s="98" t="s">
        <v>177</v>
      </c>
      <c r="F36" s="98" t="s">
        <v>178</v>
      </c>
      <c r="G36" s="93">
        <v>3285112.64</v>
      </c>
      <c r="H36" s="93">
        <v>3285112.64</v>
      </c>
      <c r="I36" s="93"/>
      <c r="J36" s="93"/>
      <c r="K36" s="93"/>
      <c r="L36" s="93"/>
    </row>
    <row r="37" spans="1:12" ht="15" customHeight="1">
      <c r="A37" s="90" t="s">
        <v>171</v>
      </c>
      <c r="B37" s="95" t="s">
        <v>172</v>
      </c>
      <c r="C37" s="92" t="s">
        <v>162</v>
      </c>
      <c r="D37" s="98" t="s">
        <v>163</v>
      </c>
      <c r="E37" s="98" t="s">
        <v>179</v>
      </c>
      <c r="F37" s="98" t="s">
        <v>180</v>
      </c>
      <c r="G37" s="93">
        <v>56200</v>
      </c>
      <c r="H37" s="93">
        <v>56200</v>
      </c>
      <c r="I37" s="93"/>
      <c r="J37" s="93"/>
      <c r="K37" s="93"/>
      <c r="L37" s="93"/>
    </row>
    <row r="38" spans="1:12" ht="12.75">
      <c r="A38" s="90" t="s">
        <v>171</v>
      </c>
      <c r="B38" s="95" t="s">
        <v>172</v>
      </c>
      <c r="C38" s="92"/>
      <c r="D38" s="98"/>
      <c r="E38" s="98" t="s">
        <v>181</v>
      </c>
      <c r="F38" s="98" t="s">
        <v>180</v>
      </c>
      <c r="G38" s="93"/>
      <c r="H38" s="93"/>
      <c r="I38" s="93"/>
      <c r="J38" s="93"/>
      <c r="K38" s="93"/>
      <c r="L38" s="93"/>
    </row>
    <row r="39" spans="1:12" ht="12.75">
      <c r="A39" s="90" t="s">
        <v>171</v>
      </c>
      <c r="B39" s="95" t="s">
        <v>172</v>
      </c>
      <c r="C39" s="92" t="s">
        <v>162</v>
      </c>
      <c r="D39" s="98" t="s">
        <v>163</v>
      </c>
      <c r="E39" s="98" t="s">
        <v>182</v>
      </c>
      <c r="F39" s="98" t="s">
        <v>180</v>
      </c>
      <c r="G39" s="93">
        <v>1328420.57</v>
      </c>
      <c r="H39" s="93">
        <v>1328420.57</v>
      </c>
      <c r="I39" s="93"/>
      <c r="J39" s="93"/>
      <c r="K39" s="93"/>
      <c r="L39" s="93"/>
    </row>
    <row r="40" spans="1:12" ht="12.75">
      <c r="A40" s="90" t="s">
        <v>171</v>
      </c>
      <c r="B40" s="95" t="s">
        <v>172</v>
      </c>
      <c r="C40" s="92"/>
      <c r="D40" s="98"/>
      <c r="E40" s="98" t="s">
        <v>183</v>
      </c>
      <c r="F40" s="98" t="s">
        <v>180</v>
      </c>
      <c r="G40" s="93"/>
      <c r="H40" s="93"/>
      <c r="I40" s="93"/>
      <c r="J40" s="93"/>
      <c r="K40" s="93"/>
      <c r="L40" s="93"/>
    </row>
    <row r="41" spans="1:12" ht="12.75">
      <c r="A41" s="90" t="s">
        <v>171</v>
      </c>
      <c r="B41" s="95" t="s">
        <v>172</v>
      </c>
      <c r="C41" s="92" t="s">
        <v>162</v>
      </c>
      <c r="D41" s="98" t="s">
        <v>163</v>
      </c>
      <c r="E41" s="98" t="s">
        <v>184</v>
      </c>
      <c r="F41" s="98" t="s">
        <v>180</v>
      </c>
      <c r="G41" s="93">
        <v>398774.54</v>
      </c>
      <c r="H41" s="93">
        <v>398774.54</v>
      </c>
      <c r="I41" s="93"/>
      <c r="J41" s="93"/>
      <c r="K41" s="93"/>
      <c r="L41" s="93"/>
    </row>
    <row r="42" spans="1:12" ht="12.75">
      <c r="A42" s="90" t="s">
        <v>171</v>
      </c>
      <c r="B42" s="95" t="s">
        <v>172</v>
      </c>
      <c r="C42" s="92" t="s">
        <v>162</v>
      </c>
      <c r="D42" s="98" t="s">
        <v>163</v>
      </c>
      <c r="E42" s="98" t="s">
        <v>185</v>
      </c>
      <c r="F42" s="98" t="s">
        <v>180</v>
      </c>
      <c r="G42" s="93">
        <v>189000</v>
      </c>
      <c r="H42" s="93">
        <v>189000</v>
      </c>
      <c r="I42" s="93"/>
      <c r="J42" s="93"/>
      <c r="K42" s="93"/>
      <c r="L42" s="93"/>
    </row>
    <row r="43" spans="1:12" ht="12.75">
      <c r="A43" s="90" t="s">
        <v>171</v>
      </c>
      <c r="B43" s="95" t="s">
        <v>172</v>
      </c>
      <c r="C43" s="92" t="s">
        <v>162</v>
      </c>
      <c r="D43" s="98" t="s">
        <v>163</v>
      </c>
      <c r="E43" s="98" t="s">
        <v>186</v>
      </c>
      <c r="F43" s="98" t="s">
        <v>187</v>
      </c>
      <c r="G43" s="93">
        <v>169524</v>
      </c>
      <c r="H43" s="93">
        <v>169524</v>
      </c>
      <c r="I43" s="93"/>
      <c r="J43" s="93"/>
      <c r="K43" s="93"/>
      <c r="L43" s="93"/>
    </row>
    <row r="44" spans="1:12" ht="12.75">
      <c r="A44" s="90" t="s">
        <v>171</v>
      </c>
      <c r="B44" s="95" t="s">
        <v>172</v>
      </c>
      <c r="C44" s="92"/>
      <c r="D44" s="98"/>
      <c r="E44" s="98" t="s">
        <v>188</v>
      </c>
      <c r="F44" s="98" t="s">
        <v>180</v>
      </c>
      <c r="G44" s="93"/>
      <c r="H44" s="93"/>
      <c r="I44" s="93"/>
      <c r="J44" s="93"/>
      <c r="K44" s="93"/>
      <c r="L44" s="93"/>
    </row>
    <row r="45" spans="1:12" ht="12.75">
      <c r="A45" s="90" t="s">
        <v>189</v>
      </c>
      <c r="B45" s="95" t="s">
        <v>172</v>
      </c>
      <c r="C45" s="92" t="s">
        <v>158</v>
      </c>
      <c r="D45" s="98" t="s">
        <v>159</v>
      </c>
      <c r="E45" s="98" t="s">
        <v>190</v>
      </c>
      <c r="F45" s="98" t="s">
        <v>180</v>
      </c>
      <c r="G45" s="93">
        <v>138000</v>
      </c>
      <c r="H45" s="93">
        <v>138000</v>
      </c>
      <c r="I45" s="93"/>
      <c r="J45" s="93"/>
      <c r="K45" s="93"/>
      <c r="L45" s="93"/>
    </row>
    <row r="46" spans="1:12" s="99" customFormat="1" ht="12.75">
      <c r="A46" s="90" t="s">
        <v>171</v>
      </c>
      <c r="B46" s="95" t="s">
        <v>172</v>
      </c>
      <c r="C46" s="92" t="s">
        <v>162</v>
      </c>
      <c r="D46" s="98" t="s">
        <v>163</v>
      </c>
      <c r="E46" s="98" t="s">
        <v>190</v>
      </c>
      <c r="F46" s="98" t="s">
        <v>180</v>
      </c>
      <c r="G46" s="93">
        <v>835069.95</v>
      </c>
      <c r="H46" s="93">
        <v>835069.95</v>
      </c>
      <c r="I46" s="93"/>
      <c r="J46" s="93"/>
      <c r="K46" s="93"/>
      <c r="L46" s="93"/>
    </row>
    <row r="47" spans="1:12" ht="12.75">
      <c r="A47" s="86"/>
      <c r="B47" s="100" t="s">
        <v>191</v>
      </c>
      <c r="C47" s="88"/>
      <c r="D47" s="101"/>
      <c r="E47" s="88"/>
      <c r="F47" s="88"/>
      <c r="G47" s="89">
        <f aca="true" t="shared" si="1" ref="G47:L47">SUM(G32:G46)</f>
        <v>17763358.13</v>
      </c>
      <c r="H47" s="89">
        <f t="shared" si="1"/>
        <v>17763358.13</v>
      </c>
      <c r="I47" s="89">
        <f t="shared" si="1"/>
        <v>0</v>
      </c>
      <c r="J47" s="89">
        <f t="shared" si="1"/>
        <v>0</v>
      </c>
      <c r="K47" s="89">
        <f t="shared" si="1"/>
        <v>0</v>
      </c>
      <c r="L47" s="89">
        <f t="shared" si="1"/>
        <v>0</v>
      </c>
    </row>
    <row r="48" spans="1:12" ht="12.75">
      <c r="A48" s="90" t="s">
        <v>192</v>
      </c>
      <c r="B48" s="91" t="s">
        <v>110</v>
      </c>
      <c r="C48" s="92"/>
      <c r="D48" s="92"/>
      <c r="E48" s="92" t="s">
        <v>184</v>
      </c>
      <c r="F48" s="92" t="s">
        <v>180</v>
      </c>
      <c r="G48" s="93"/>
      <c r="H48" s="93"/>
      <c r="I48" s="93"/>
      <c r="J48" s="93"/>
      <c r="K48" s="93"/>
      <c r="L48" s="93"/>
    </row>
    <row r="49" spans="1:12" ht="12.75">
      <c r="A49" s="90" t="s">
        <v>192</v>
      </c>
      <c r="B49" s="91" t="s">
        <v>110</v>
      </c>
      <c r="C49" s="92"/>
      <c r="D49" s="92"/>
      <c r="E49" s="92" t="s">
        <v>184</v>
      </c>
      <c r="F49" s="92" t="s">
        <v>180</v>
      </c>
      <c r="G49" s="93"/>
      <c r="H49" s="93"/>
      <c r="I49" s="93"/>
      <c r="J49" s="93"/>
      <c r="K49" s="93"/>
      <c r="L49" s="93"/>
    </row>
    <row r="50" spans="1:12" ht="12.75">
      <c r="A50" s="90" t="s">
        <v>192</v>
      </c>
      <c r="B50" s="91" t="s">
        <v>110</v>
      </c>
      <c r="C50" s="92"/>
      <c r="D50" s="92"/>
      <c r="E50" s="92" t="s">
        <v>185</v>
      </c>
      <c r="F50" s="92" t="s">
        <v>180</v>
      </c>
      <c r="G50" s="93"/>
      <c r="H50" s="93"/>
      <c r="I50" s="93"/>
      <c r="J50" s="93"/>
      <c r="K50" s="93"/>
      <c r="L50" s="93"/>
    </row>
    <row r="51" spans="1:12" ht="12.75">
      <c r="A51" s="90" t="s">
        <v>192</v>
      </c>
      <c r="B51" s="91" t="s">
        <v>110</v>
      </c>
      <c r="C51" s="92"/>
      <c r="D51" s="92"/>
      <c r="E51" s="92" t="s">
        <v>188</v>
      </c>
      <c r="F51" s="92" t="s">
        <v>180</v>
      </c>
      <c r="G51" s="93"/>
      <c r="H51" s="93"/>
      <c r="I51" s="93"/>
      <c r="J51" s="93"/>
      <c r="K51" s="93"/>
      <c r="L51" s="93"/>
    </row>
    <row r="52" spans="1:12" s="99" customFormat="1" ht="12.75">
      <c r="A52" s="90" t="s">
        <v>192</v>
      </c>
      <c r="B52" s="91" t="s">
        <v>110</v>
      </c>
      <c r="C52" s="92"/>
      <c r="D52" s="92"/>
      <c r="E52" s="92" t="s">
        <v>190</v>
      </c>
      <c r="F52" s="92" t="s">
        <v>180</v>
      </c>
      <c r="G52" s="93"/>
      <c r="H52" s="93"/>
      <c r="I52" s="93"/>
      <c r="J52" s="93"/>
      <c r="K52" s="93"/>
      <c r="L52" s="93"/>
    </row>
    <row r="53" spans="1:12" s="99" customFormat="1" ht="12.75">
      <c r="A53" s="86"/>
      <c r="B53" s="100" t="s">
        <v>191</v>
      </c>
      <c r="C53" s="88"/>
      <c r="D53" s="101"/>
      <c r="E53" s="88"/>
      <c r="F53" s="88"/>
      <c r="G53" s="89">
        <f aca="true" t="shared" si="2" ref="G53:L53">SUM(G48:G52)</f>
        <v>0</v>
      </c>
      <c r="H53" s="89">
        <f t="shared" si="2"/>
        <v>0</v>
      </c>
      <c r="I53" s="89">
        <f t="shared" si="2"/>
        <v>0</v>
      </c>
      <c r="J53" s="89">
        <f t="shared" si="2"/>
        <v>0</v>
      </c>
      <c r="K53" s="89">
        <f t="shared" si="2"/>
        <v>0</v>
      </c>
      <c r="L53" s="89">
        <f t="shared" si="2"/>
        <v>0</v>
      </c>
    </row>
    <row r="54" spans="1:12" s="99" customFormat="1" ht="12.75">
      <c r="A54" s="90" t="s">
        <v>194</v>
      </c>
      <c r="B54" s="95" t="s">
        <v>195</v>
      </c>
      <c r="C54" s="88"/>
      <c r="D54" s="98" t="s">
        <v>126</v>
      </c>
      <c r="E54" s="92" t="s">
        <v>173</v>
      </c>
      <c r="F54" s="92" t="s">
        <v>174</v>
      </c>
      <c r="G54" s="93"/>
      <c r="H54" s="93"/>
      <c r="I54" s="93"/>
      <c r="J54" s="93"/>
      <c r="K54" s="93"/>
      <c r="L54" s="93"/>
    </row>
    <row r="55" spans="1:12" s="99" customFormat="1" ht="12.75">
      <c r="A55" s="90" t="s">
        <v>194</v>
      </c>
      <c r="B55" s="95" t="s">
        <v>195</v>
      </c>
      <c r="C55" s="88"/>
      <c r="D55" s="98" t="s">
        <v>126</v>
      </c>
      <c r="E55" s="92" t="s">
        <v>196</v>
      </c>
      <c r="F55" s="92" t="s">
        <v>197</v>
      </c>
      <c r="G55" s="93"/>
      <c r="H55" s="93"/>
      <c r="I55" s="93"/>
      <c r="J55" s="93"/>
      <c r="K55" s="93"/>
      <c r="L55" s="93"/>
    </row>
    <row r="56" spans="1:12" s="99" customFormat="1" ht="12.75">
      <c r="A56" s="90" t="s">
        <v>194</v>
      </c>
      <c r="B56" s="95" t="s">
        <v>195</v>
      </c>
      <c r="C56" s="88"/>
      <c r="D56" s="98" t="s">
        <v>126</v>
      </c>
      <c r="E56" s="92" t="s">
        <v>177</v>
      </c>
      <c r="F56" s="92" t="s">
        <v>178</v>
      </c>
      <c r="G56" s="93"/>
      <c r="H56" s="93"/>
      <c r="I56" s="93"/>
      <c r="J56" s="93"/>
      <c r="K56" s="93"/>
      <c r="L56" s="93"/>
    </row>
    <row r="57" spans="1:12" s="99" customFormat="1" ht="12.75">
      <c r="A57" s="90" t="s">
        <v>194</v>
      </c>
      <c r="B57" s="95" t="s">
        <v>195</v>
      </c>
      <c r="C57" s="88"/>
      <c r="D57" s="98" t="s">
        <v>126</v>
      </c>
      <c r="E57" s="92" t="s">
        <v>179</v>
      </c>
      <c r="F57" s="92" t="s">
        <v>180</v>
      </c>
      <c r="G57" s="93"/>
      <c r="H57" s="93"/>
      <c r="I57" s="93"/>
      <c r="J57" s="93"/>
      <c r="K57" s="93"/>
      <c r="L57" s="93"/>
    </row>
    <row r="58" spans="1:12" s="99" customFormat="1" ht="12.75">
      <c r="A58" s="90" t="s">
        <v>194</v>
      </c>
      <c r="B58" s="95" t="s">
        <v>195</v>
      </c>
      <c r="C58" s="88"/>
      <c r="D58" s="98" t="s">
        <v>126</v>
      </c>
      <c r="E58" s="92" t="s">
        <v>181</v>
      </c>
      <c r="F58" s="92" t="s">
        <v>180</v>
      </c>
      <c r="G58" s="93"/>
      <c r="H58" s="93"/>
      <c r="I58" s="93"/>
      <c r="J58" s="93"/>
      <c r="K58" s="93"/>
      <c r="L58" s="93"/>
    </row>
    <row r="59" spans="1:12" s="99" customFormat="1" ht="12.75">
      <c r="A59" s="90" t="s">
        <v>194</v>
      </c>
      <c r="B59" s="95" t="s">
        <v>195</v>
      </c>
      <c r="C59" s="88"/>
      <c r="D59" s="98" t="s">
        <v>126</v>
      </c>
      <c r="E59" s="92" t="s">
        <v>182</v>
      </c>
      <c r="F59" s="92" t="s">
        <v>180</v>
      </c>
      <c r="G59" s="93"/>
      <c r="H59" s="93"/>
      <c r="I59" s="93"/>
      <c r="J59" s="93"/>
      <c r="K59" s="93"/>
      <c r="L59" s="93"/>
    </row>
    <row r="60" spans="1:12" s="99" customFormat="1" ht="12.75">
      <c r="A60" s="90" t="s">
        <v>194</v>
      </c>
      <c r="B60" s="95" t="s">
        <v>195</v>
      </c>
      <c r="C60" s="88"/>
      <c r="D60" s="98" t="s">
        <v>126</v>
      </c>
      <c r="E60" s="92" t="s">
        <v>183</v>
      </c>
      <c r="F60" s="92" t="s">
        <v>180</v>
      </c>
      <c r="G60" s="93"/>
      <c r="H60" s="93"/>
      <c r="I60" s="93"/>
      <c r="J60" s="93"/>
      <c r="K60" s="93"/>
      <c r="L60" s="93"/>
    </row>
    <row r="61" spans="1:12" s="99" customFormat="1" ht="12.75">
      <c r="A61" s="90" t="s">
        <v>194</v>
      </c>
      <c r="B61" s="95" t="s">
        <v>195</v>
      </c>
      <c r="C61" s="88"/>
      <c r="D61" s="98" t="s">
        <v>126</v>
      </c>
      <c r="E61" s="92" t="s">
        <v>184</v>
      </c>
      <c r="F61" s="92" t="s">
        <v>180</v>
      </c>
      <c r="G61" s="93"/>
      <c r="H61" s="93"/>
      <c r="I61" s="93"/>
      <c r="J61" s="93"/>
      <c r="K61" s="93"/>
      <c r="L61" s="93"/>
    </row>
    <row r="62" spans="1:12" s="99" customFormat="1" ht="12.75">
      <c r="A62" s="90" t="s">
        <v>194</v>
      </c>
      <c r="B62" s="95" t="s">
        <v>195</v>
      </c>
      <c r="C62" s="88"/>
      <c r="D62" s="98" t="s">
        <v>126</v>
      </c>
      <c r="E62" s="92" t="s">
        <v>185</v>
      </c>
      <c r="F62" s="92" t="s">
        <v>180</v>
      </c>
      <c r="G62" s="93"/>
      <c r="H62" s="93"/>
      <c r="I62" s="93"/>
      <c r="J62" s="93"/>
      <c r="K62" s="93"/>
      <c r="L62" s="93"/>
    </row>
    <row r="63" spans="1:12" s="99" customFormat="1" ht="12.75">
      <c r="A63" s="90" t="s">
        <v>194</v>
      </c>
      <c r="B63" s="95" t="s">
        <v>195</v>
      </c>
      <c r="C63" s="88"/>
      <c r="D63" s="98" t="s">
        <v>126</v>
      </c>
      <c r="E63" s="92" t="s">
        <v>186</v>
      </c>
      <c r="F63" s="92" t="s">
        <v>180</v>
      </c>
      <c r="G63" s="93"/>
      <c r="H63" s="93"/>
      <c r="I63" s="93"/>
      <c r="J63" s="93"/>
      <c r="K63" s="93"/>
      <c r="L63" s="93"/>
    </row>
    <row r="64" spans="1:12" s="99" customFormat="1" ht="12.75">
      <c r="A64" s="90" t="s">
        <v>194</v>
      </c>
      <c r="B64" s="95" t="s">
        <v>195</v>
      </c>
      <c r="C64" s="88"/>
      <c r="D64" s="98" t="s">
        <v>126</v>
      </c>
      <c r="E64" s="92" t="s">
        <v>188</v>
      </c>
      <c r="F64" s="92" t="s">
        <v>180</v>
      </c>
      <c r="G64" s="93"/>
      <c r="H64" s="93"/>
      <c r="I64" s="93"/>
      <c r="J64" s="93"/>
      <c r="K64" s="93"/>
      <c r="L64" s="93"/>
    </row>
    <row r="65" spans="1:12" s="99" customFormat="1" ht="12.75">
      <c r="A65" s="90" t="s">
        <v>194</v>
      </c>
      <c r="B65" s="95" t="s">
        <v>195</v>
      </c>
      <c r="C65" s="88"/>
      <c r="D65" s="98" t="s">
        <v>126</v>
      </c>
      <c r="E65" s="92" t="s">
        <v>190</v>
      </c>
      <c r="F65" s="92" t="s">
        <v>180</v>
      </c>
      <c r="G65" s="93"/>
      <c r="H65" s="93"/>
      <c r="I65" s="93"/>
      <c r="J65" s="93"/>
      <c r="K65" s="93"/>
      <c r="L65" s="93"/>
    </row>
    <row r="66" spans="1:12" s="99" customFormat="1" ht="12.75">
      <c r="A66" s="86"/>
      <c r="B66" s="100" t="s">
        <v>191</v>
      </c>
      <c r="C66" s="88"/>
      <c r="D66" s="101"/>
      <c r="E66" s="88"/>
      <c r="F66" s="88"/>
      <c r="G66" s="89">
        <f aca="true" t="shared" si="3" ref="G66:L66">SUM(G54:G65)</f>
        <v>0</v>
      </c>
      <c r="H66" s="89">
        <f t="shared" si="3"/>
        <v>0</v>
      </c>
      <c r="I66" s="89">
        <f t="shared" si="3"/>
        <v>0</v>
      </c>
      <c r="J66" s="89">
        <f t="shared" si="3"/>
        <v>0</v>
      </c>
      <c r="K66" s="89">
        <f t="shared" si="3"/>
        <v>0</v>
      </c>
      <c r="L66" s="89">
        <f t="shared" si="3"/>
        <v>0</v>
      </c>
    </row>
    <row r="67" spans="1:12" s="99" customFormat="1" ht="12.75">
      <c r="A67" s="90" t="s">
        <v>198</v>
      </c>
      <c r="B67" s="95" t="s">
        <v>199</v>
      </c>
      <c r="C67" s="88" t="s">
        <v>135</v>
      </c>
      <c r="D67" s="98" t="s">
        <v>136</v>
      </c>
      <c r="E67" s="92" t="s">
        <v>190</v>
      </c>
      <c r="F67" s="92" t="s">
        <v>180</v>
      </c>
      <c r="G67" s="93">
        <v>4696421.73</v>
      </c>
      <c r="H67" s="93">
        <v>0</v>
      </c>
      <c r="I67" s="93"/>
      <c r="J67" s="93"/>
      <c r="K67" s="93">
        <v>4696421.73</v>
      </c>
      <c r="L67" s="93"/>
    </row>
    <row r="68" spans="1:12" s="99" customFormat="1" ht="12.75">
      <c r="A68" s="90" t="s">
        <v>198</v>
      </c>
      <c r="B68" s="95" t="s">
        <v>167</v>
      </c>
      <c r="C68" s="88" t="s">
        <v>168</v>
      </c>
      <c r="D68" s="98" t="s">
        <v>136</v>
      </c>
      <c r="E68" s="92" t="s">
        <v>190</v>
      </c>
      <c r="F68" s="92" t="s">
        <v>180</v>
      </c>
      <c r="G68" s="93">
        <v>153000</v>
      </c>
      <c r="H68" s="93">
        <v>0</v>
      </c>
      <c r="I68" s="93"/>
      <c r="J68" s="93"/>
      <c r="K68" s="93">
        <v>153000</v>
      </c>
      <c r="L68" s="93"/>
    </row>
    <row r="69" spans="1:12" s="99" customFormat="1" ht="12.75">
      <c r="A69" s="86"/>
      <c r="B69" s="100" t="s">
        <v>191</v>
      </c>
      <c r="C69" s="88"/>
      <c r="D69" s="101"/>
      <c r="E69" s="88"/>
      <c r="F69" s="88"/>
      <c r="G69" s="89">
        <f>G67+G68</f>
        <v>4849421.73</v>
      </c>
      <c r="H69" s="89">
        <v>0</v>
      </c>
      <c r="I69" s="89">
        <f>I67</f>
        <v>0</v>
      </c>
      <c r="J69" s="89">
        <f>J67</f>
        <v>0</v>
      </c>
      <c r="K69" s="89">
        <f>K67+K68</f>
        <v>4849421.73</v>
      </c>
      <c r="L69" s="89">
        <f>L67</f>
        <v>0</v>
      </c>
    </row>
    <row r="70" spans="1:12" s="99" customFormat="1" ht="12.75">
      <c r="A70" s="90" t="s">
        <v>200</v>
      </c>
      <c r="B70" s="95" t="s">
        <v>201</v>
      </c>
      <c r="C70" s="88" t="s">
        <v>146</v>
      </c>
      <c r="D70" s="98" t="s">
        <v>136</v>
      </c>
      <c r="E70" s="92" t="s">
        <v>177</v>
      </c>
      <c r="F70" s="92" t="s">
        <v>178</v>
      </c>
      <c r="G70" s="93">
        <v>5000</v>
      </c>
      <c r="H70" s="93">
        <v>0</v>
      </c>
      <c r="I70" s="93"/>
      <c r="J70" s="93"/>
      <c r="K70" s="93">
        <v>5000</v>
      </c>
      <c r="L70" s="93"/>
    </row>
    <row r="71" spans="1:12" s="99" customFormat="1" ht="12.75">
      <c r="A71" s="90" t="s">
        <v>200</v>
      </c>
      <c r="B71" s="95" t="s">
        <v>201</v>
      </c>
      <c r="C71" s="88"/>
      <c r="D71" s="98" t="s">
        <v>126</v>
      </c>
      <c r="E71" s="92" t="s">
        <v>179</v>
      </c>
      <c r="F71" s="92" t="s">
        <v>180</v>
      </c>
      <c r="G71" s="93"/>
      <c r="H71" s="93"/>
      <c r="I71" s="93"/>
      <c r="J71" s="93"/>
      <c r="K71" s="93"/>
      <c r="L71" s="93"/>
    </row>
    <row r="72" spans="1:12" s="99" customFormat="1" ht="12.75">
      <c r="A72" s="90" t="s">
        <v>200</v>
      </c>
      <c r="B72" s="95" t="s">
        <v>201</v>
      </c>
      <c r="C72" s="88"/>
      <c r="D72" s="98" t="s">
        <v>126</v>
      </c>
      <c r="E72" s="92" t="s">
        <v>181</v>
      </c>
      <c r="F72" s="92" t="s">
        <v>180</v>
      </c>
      <c r="G72" s="93"/>
      <c r="H72" s="93"/>
      <c r="I72" s="93"/>
      <c r="J72" s="93"/>
      <c r="K72" s="93"/>
      <c r="L72" s="93"/>
    </row>
    <row r="73" spans="1:12" s="99" customFormat="1" ht="12.75">
      <c r="A73" s="90" t="s">
        <v>200</v>
      </c>
      <c r="B73" s="95" t="s">
        <v>201</v>
      </c>
      <c r="C73" s="88"/>
      <c r="D73" s="98" t="s">
        <v>126</v>
      </c>
      <c r="E73" s="92" t="s">
        <v>182</v>
      </c>
      <c r="F73" s="92" t="s">
        <v>180</v>
      </c>
      <c r="G73" s="93"/>
      <c r="H73" s="93"/>
      <c r="I73" s="93"/>
      <c r="J73" s="93"/>
      <c r="K73" s="93"/>
      <c r="L73" s="93"/>
    </row>
    <row r="74" spans="1:12" s="99" customFormat="1" ht="12.75">
      <c r="A74" s="90" t="s">
        <v>200</v>
      </c>
      <c r="B74" s="95" t="s">
        <v>201</v>
      </c>
      <c r="C74" s="88"/>
      <c r="D74" s="98" t="s">
        <v>126</v>
      </c>
      <c r="E74" s="92" t="s">
        <v>183</v>
      </c>
      <c r="F74" s="92" t="s">
        <v>180</v>
      </c>
      <c r="G74" s="93"/>
      <c r="H74" s="93"/>
      <c r="I74" s="93"/>
      <c r="J74" s="93"/>
      <c r="K74" s="93"/>
      <c r="L74" s="93"/>
    </row>
    <row r="75" spans="1:12" s="99" customFormat="1" ht="12.75">
      <c r="A75" s="90" t="s">
        <v>200</v>
      </c>
      <c r="B75" s="95" t="s">
        <v>201</v>
      </c>
      <c r="C75" s="88" t="s">
        <v>146</v>
      </c>
      <c r="D75" s="98" t="s">
        <v>136</v>
      </c>
      <c r="E75" s="92" t="s">
        <v>184</v>
      </c>
      <c r="F75" s="92" t="s">
        <v>180</v>
      </c>
      <c r="G75" s="93">
        <v>60000</v>
      </c>
      <c r="H75" s="93">
        <v>0</v>
      </c>
      <c r="I75" s="93"/>
      <c r="J75" s="93"/>
      <c r="K75" s="93">
        <v>60000</v>
      </c>
      <c r="L75" s="93"/>
    </row>
    <row r="76" spans="1:12" s="99" customFormat="1" ht="12.75">
      <c r="A76" s="90" t="s">
        <v>200</v>
      </c>
      <c r="B76" s="95" t="s">
        <v>201</v>
      </c>
      <c r="C76" s="88" t="s">
        <v>146</v>
      </c>
      <c r="D76" s="98" t="s">
        <v>136</v>
      </c>
      <c r="E76" s="92" t="s">
        <v>185</v>
      </c>
      <c r="F76" s="92" t="s">
        <v>180</v>
      </c>
      <c r="G76" s="93"/>
      <c r="H76" s="93"/>
      <c r="I76" s="93"/>
      <c r="J76" s="93"/>
      <c r="K76" s="93"/>
      <c r="L76" s="93"/>
    </row>
    <row r="77" spans="1:12" s="99" customFormat="1" ht="12.75">
      <c r="A77" s="90" t="s">
        <v>200</v>
      </c>
      <c r="B77" s="95" t="s">
        <v>201</v>
      </c>
      <c r="C77" s="88" t="s">
        <v>146</v>
      </c>
      <c r="D77" s="98" t="s">
        <v>136</v>
      </c>
      <c r="E77" s="92" t="s">
        <v>186</v>
      </c>
      <c r="F77" s="92" t="s">
        <v>202</v>
      </c>
      <c r="G77" s="93">
        <v>5000</v>
      </c>
      <c r="H77" s="93">
        <v>0</v>
      </c>
      <c r="I77" s="93"/>
      <c r="J77" s="93"/>
      <c r="K77" s="93">
        <v>5000</v>
      </c>
      <c r="L77" s="93"/>
    </row>
    <row r="78" spans="1:12" s="99" customFormat="1" ht="12.75">
      <c r="A78" s="90" t="s">
        <v>200</v>
      </c>
      <c r="B78" s="95" t="s">
        <v>201</v>
      </c>
      <c r="C78" s="88" t="s">
        <v>146</v>
      </c>
      <c r="D78" s="98" t="s">
        <v>136</v>
      </c>
      <c r="E78" s="92" t="s">
        <v>188</v>
      </c>
      <c r="F78" s="92" t="s">
        <v>180</v>
      </c>
      <c r="G78" s="93">
        <v>180000</v>
      </c>
      <c r="H78" s="93">
        <v>0</v>
      </c>
      <c r="I78" s="93"/>
      <c r="J78" s="93"/>
      <c r="K78" s="93">
        <v>180000</v>
      </c>
      <c r="L78" s="93"/>
    </row>
    <row r="79" spans="1:12" s="99" customFormat="1" ht="12.75">
      <c r="A79" s="90" t="s">
        <v>200</v>
      </c>
      <c r="B79" s="95" t="s">
        <v>201</v>
      </c>
      <c r="C79" s="88" t="s">
        <v>146</v>
      </c>
      <c r="D79" s="98" t="s">
        <v>136</v>
      </c>
      <c r="E79" s="92" t="s">
        <v>190</v>
      </c>
      <c r="F79" s="92" t="s">
        <v>180</v>
      </c>
      <c r="G79" s="93">
        <v>150000</v>
      </c>
      <c r="H79" s="93">
        <v>0</v>
      </c>
      <c r="I79" s="93"/>
      <c r="J79" s="93"/>
      <c r="K79" s="93">
        <v>150000</v>
      </c>
      <c r="L79" s="93"/>
    </row>
    <row r="80" spans="1:12" s="99" customFormat="1" ht="12.75">
      <c r="A80" s="86"/>
      <c r="B80" s="100" t="s">
        <v>191</v>
      </c>
      <c r="C80" s="88"/>
      <c r="D80" s="101"/>
      <c r="E80" s="88"/>
      <c r="F80" s="88"/>
      <c r="G80" s="89">
        <f aca="true" t="shared" si="4" ref="G80:L80">SUM(G70:G79)</f>
        <v>400000</v>
      </c>
      <c r="H80" s="89">
        <f t="shared" si="4"/>
        <v>0</v>
      </c>
      <c r="I80" s="89">
        <f t="shared" si="4"/>
        <v>0</v>
      </c>
      <c r="J80" s="89">
        <f t="shared" si="4"/>
        <v>0</v>
      </c>
      <c r="K80" s="89">
        <f t="shared" si="4"/>
        <v>400000</v>
      </c>
      <c r="L80" s="89">
        <f t="shared" si="4"/>
        <v>0</v>
      </c>
    </row>
    <row r="81" spans="1:12" s="99" customFormat="1" ht="12.75">
      <c r="A81" s="90" t="s">
        <v>203</v>
      </c>
      <c r="B81" s="95" t="s">
        <v>204</v>
      </c>
      <c r="C81" s="88"/>
      <c r="D81" s="98" t="s">
        <v>126</v>
      </c>
      <c r="E81" s="92" t="s">
        <v>173</v>
      </c>
      <c r="F81" s="92" t="s">
        <v>174</v>
      </c>
      <c r="G81" s="93"/>
      <c r="H81" s="93"/>
      <c r="I81" s="93"/>
      <c r="J81" s="93"/>
      <c r="K81" s="93"/>
      <c r="L81" s="93"/>
    </row>
    <row r="82" spans="1:12" s="99" customFormat="1" ht="12.75">
      <c r="A82" s="90" t="s">
        <v>203</v>
      </c>
      <c r="B82" s="95" t="s">
        <v>204</v>
      </c>
      <c r="C82" s="88"/>
      <c r="D82" s="98" t="s">
        <v>126</v>
      </c>
      <c r="E82" s="92" t="s">
        <v>196</v>
      </c>
      <c r="F82" s="92" t="s">
        <v>197</v>
      </c>
      <c r="G82" s="93"/>
      <c r="H82" s="93"/>
      <c r="I82" s="93"/>
      <c r="J82" s="93"/>
      <c r="K82" s="93"/>
      <c r="L82" s="93"/>
    </row>
    <row r="83" spans="1:12" s="99" customFormat="1" ht="12.75">
      <c r="A83" s="90" t="s">
        <v>203</v>
      </c>
      <c r="B83" s="95" t="s">
        <v>204</v>
      </c>
      <c r="C83" s="88"/>
      <c r="D83" s="98" t="s">
        <v>126</v>
      </c>
      <c r="E83" s="92" t="s">
        <v>177</v>
      </c>
      <c r="F83" s="92" t="s">
        <v>178</v>
      </c>
      <c r="G83" s="93"/>
      <c r="H83" s="93"/>
      <c r="I83" s="93"/>
      <c r="J83" s="93"/>
      <c r="K83" s="93"/>
      <c r="L83" s="93"/>
    </row>
    <row r="84" spans="1:12" s="99" customFormat="1" ht="12.75">
      <c r="A84" s="90" t="s">
        <v>203</v>
      </c>
      <c r="B84" s="95" t="s">
        <v>204</v>
      </c>
      <c r="C84" s="88"/>
      <c r="D84" s="98" t="s">
        <v>126</v>
      </c>
      <c r="E84" s="92" t="s">
        <v>179</v>
      </c>
      <c r="F84" s="92" t="s">
        <v>180</v>
      </c>
      <c r="G84" s="93"/>
      <c r="H84" s="93"/>
      <c r="I84" s="93"/>
      <c r="J84" s="93"/>
      <c r="K84" s="93"/>
      <c r="L84" s="93"/>
    </row>
    <row r="85" spans="1:12" s="99" customFormat="1" ht="12.75">
      <c r="A85" s="90" t="s">
        <v>203</v>
      </c>
      <c r="B85" s="95" t="s">
        <v>204</v>
      </c>
      <c r="C85" s="88"/>
      <c r="D85" s="98" t="s">
        <v>126</v>
      </c>
      <c r="E85" s="92" t="s">
        <v>181</v>
      </c>
      <c r="F85" s="92" t="s">
        <v>180</v>
      </c>
      <c r="G85" s="93"/>
      <c r="H85" s="93"/>
      <c r="I85" s="93"/>
      <c r="J85" s="93"/>
      <c r="K85" s="93"/>
      <c r="L85" s="93"/>
    </row>
    <row r="86" spans="1:12" s="99" customFormat="1" ht="12.75">
      <c r="A86" s="90" t="s">
        <v>203</v>
      </c>
      <c r="B86" s="95" t="s">
        <v>204</v>
      </c>
      <c r="C86" s="88"/>
      <c r="D86" s="98" t="s">
        <v>126</v>
      </c>
      <c r="E86" s="92" t="s">
        <v>182</v>
      </c>
      <c r="F86" s="92" t="s">
        <v>180</v>
      </c>
      <c r="G86" s="93"/>
      <c r="H86" s="93"/>
      <c r="I86" s="93"/>
      <c r="J86" s="93"/>
      <c r="K86" s="93"/>
      <c r="L86" s="93"/>
    </row>
    <row r="87" spans="1:12" s="99" customFormat="1" ht="12.75">
      <c r="A87" s="90" t="s">
        <v>203</v>
      </c>
      <c r="B87" s="95" t="s">
        <v>204</v>
      </c>
      <c r="C87" s="88"/>
      <c r="D87" s="98" t="s">
        <v>126</v>
      </c>
      <c r="E87" s="92" t="s">
        <v>183</v>
      </c>
      <c r="F87" s="92" t="s">
        <v>180</v>
      </c>
      <c r="G87" s="93"/>
      <c r="H87" s="93"/>
      <c r="I87" s="93"/>
      <c r="J87" s="93"/>
      <c r="K87" s="93"/>
      <c r="L87" s="93"/>
    </row>
    <row r="88" spans="1:12" s="99" customFormat="1" ht="12.75">
      <c r="A88" s="90" t="s">
        <v>203</v>
      </c>
      <c r="B88" s="95" t="s">
        <v>204</v>
      </c>
      <c r="C88" s="88"/>
      <c r="D88" s="98" t="s">
        <v>126</v>
      </c>
      <c r="E88" s="92" t="s">
        <v>184</v>
      </c>
      <c r="F88" s="92" t="s">
        <v>180</v>
      </c>
      <c r="G88" s="93"/>
      <c r="H88" s="93"/>
      <c r="I88" s="93"/>
      <c r="J88" s="93"/>
      <c r="K88" s="93"/>
      <c r="L88" s="93"/>
    </row>
    <row r="89" spans="1:12" s="99" customFormat="1" ht="12.75">
      <c r="A89" s="90" t="s">
        <v>203</v>
      </c>
      <c r="B89" s="95" t="s">
        <v>204</v>
      </c>
      <c r="C89" s="88"/>
      <c r="D89" s="98" t="s">
        <v>126</v>
      </c>
      <c r="E89" s="92" t="s">
        <v>185</v>
      </c>
      <c r="F89" s="92" t="s">
        <v>180</v>
      </c>
      <c r="G89" s="93"/>
      <c r="H89" s="93"/>
      <c r="I89" s="93"/>
      <c r="J89" s="93"/>
      <c r="K89" s="93"/>
      <c r="L89" s="93"/>
    </row>
    <row r="90" spans="1:12" s="99" customFormat="1" ht="12.75">
      <c r="A90" s="90" t="s">
        <v>203</v>
      </c>
      <c r="B90" s="95" t="s">
        <v>204</v>
      </c>
      <c r="C90" s="88"/>
      <c r="D90" s="98" t="s">
        <v>126</v>
      </c>
      <c r="E90" s="92" t="s">
        <v>186</v>
      </c>
      <c r="F90" s="92" t="s">
        <v>180</v>
      </c>
      <c r="G90" s="93"/>
      <c r="H90" s="93"/>
      <c r="I90" s="93"/>
      <c r="J90" s="93"/>
      <c r="K90" s="93"/>
      <c r="L90" s="93"/>
    </row>
    <row r="91" spans="1:12" s="99" customFormat="1" ht="12.75">
      <c r="A91" s="90" t="s">
        <v>203</v>
      </c>
      <c r="B91" s="95" t="s">
        <v>204</v>
      </c>
      <c r="C91" s="88"/>
      <c r="D91" s="98" t="s">
        <v>126</v>
      </c>
      <c r="E91" s="92" t="s">
        <v>188</v>
      </c>
      <c r="F91" s="92" t="s">
        <v>180</v>
      </c>
      <c r="G91" s="93"/>
      <c r="H91" s="93"/>
      <c r="I91" s="93"/>
      <c r="J91" s="93"/>
      <c r="K91" s="93"/>
      <c r="L91" s="93"/>
    </row>
    <row r="92" spans="1:12" s="99" customFormat="1" ht="12.75">
      <c r="A92" s="90" t="s">
        <v>203</v>
      </c>
      <c r="B92" s="95" t="s">
        <v>204</v>
      </c>
      <c r="C92" s="88"/>
      <c r="D92" s="98" t="s">
        <v>126</v>
      </c>
      <c r="E92" s="92" t="s">
        <v>190</v>
      </c>
      <c r="F92" s="92" t="s">
        <v>180</v>
      </c>
      <c r="G92" s="93"/>
      <c r="H92" s="93"/>
      <c r="I92" s="93"/>
      <c r="J92" s="93"/>
      <c r="K92" s="93"/>
      <c r="L92" s="93"/>
    </row>
    <row r="93" spans="1:12" s="99" customFormat="1" ht="12.75">
      <c r="A93" s="86"/>
      <c r="B93" s="100" t="s">
        <v>191</v>
      </c>
      <c r="C93" s="88"/>
      <c r="D93" s="101"/>
      <c r="E93" s="88"/>
      <c r="F93" s="88"/>
      <c r="G93" s="89">
        <f aca="true" t="shared" si="5" ref="G93:L93">SUM(G81:G92)</f>
        <v>0</v>
      </c>
      <c r="H93" s="89">
        <f t="shared" si="5"/>
        <v>0</v>
      </c>
      <c r="I93" s="89">
        <f t="shared" si="5"/>
        <v>0</v>
      </c>
      <c r="J93" s="89">
        <f t="shared" si="5"/>
        <v>0</v>
      </c>
      <c r="K93" s="89">
        <f t="shared" si="5"/>
        <v>0</v>
      </c>
      <c r="L93" s="89">
        <f t="shared" si="5"/>
        <v>0</v>
      </c>
    </row>
    <row r="94" spans="1:12" s="99" customFormat="1" ht="12.75">
      <c r="A94" s="90" t="s">
        <v>205</v>
      </c>
      <c r="B94" s="95" t="s">
        <v>206</v>
      </c>
      <c r="C94" s="88"/>
      <c r="D94" s="98" t="s">
        <v>126</v>
      </c>
      <c r="E94" s="92" t="s">
        <v>179</v>
      </c>
      <c r="F94" s="92" t="s">
        <v>180</v>
      </c>
      <c r="G94" s="93"/>
      <c r="H94" s="93"/>
      <c r="I94" s="93"/>
      <c r="J94" s="93"/>
      <c r="K94" s="93"/>
      <c r="L94" s="93"/>
    </row>
    <row r="95" spans="1:12" s="99" customFormat="1" ht="12.75">
      <c r="A95" s="90" t="s">
        <v>205</v>
      </c>
      <c r="B95" s="95" t="s">
        <v>206</v>
      </c>
      <c r="C95" s="88"/>
      <c r="D95" s="98" t="s">
        <v>126</v>
      </c>
      <c r="E95" s="92" t="s">
        <v>182</v>
      </c>
      <c r="F95" s="92" t="s">
        <v>180</v>
      </c>
      <c r="G95" s="93"/>
      <c r="H95" s="93"/>
      <c r="I95" s="93"/>
      <c r="J95" s="93"/>
      <c r="K95" s="93"/>
      <c r="L95" s="93"/>
    </row>
    <row r="96" spans="1:12" s="99" customFormat="1" ht="12.75">
      <c r="A96" s="90" t="s">
        <v>205</v>
      </c>
      <c r="B96" s="95" t="s">
        <v>206</v>
      </c>
      <c r="C96" s="88"/>
      <c r="D96" s="98" t="s">
        <v>126</v>
      </c>
      <c r="E96" s="92" t="s">
        <v>183</v>
      </c>
      <c r="F96" s="92" t="s">
        <v>180</v>
      </c>
      <c r="G96" s="93"/>
      <c r="H96" s="93"/>
      <c r="I96" s="93"/>
      <c r="J96" s="93"/>
      <c r="K96" s="93"/>
      <c r="L96" s="93"/>
    </row>
    <row r="97" spans="1:12" s="99" customFormat="1" ht="12.75">
      <c r="A97" s="90" t="s">
        <v>205</v>
      </c>
      <c r="B97" s="95" t="s">
        <v>206</v>
      </c>
      <c r="C97" s="88"/>
      <c r="D97" s="98" t="s">
        <v>126</v>
      </c>
      <c r="E97" s="92" t="s">
        <v>184</v>
      </c>
      <c r="F97" s="92" t="s">
        <v>180</v>
      </c>
      <c r="G97" s="93"/>
      <c r="H97" s="93"/>
      <c r="I97" s="93"/>
      <c r="J97" s="93"/>
      <c r="K97" s="93"/>
      <c r="L97" s="93"/>
    </row>
    <row r="98" spans="1:12" s="99" customFormat="1" ht="12.75">
      <c r="A98" s="90" t="s">
        <v>205</v>
      </c>
      <c r="B98" s="95" t="s">
        <v>206</v>
      </c>
      <c r="C98" s="88"/>
      <c r="D98" s="98" t="s">
        <v>126</v>
      </c>
      <c r="E98" s="92" t="s">
        <v>185</v>
      </c>
      <c r="F98" s="92" t="s">
        <v>180</v>
      </c>
      <c r="G98" s="93"/>
      <c r="H98" s="93"/>
      <c r="I98" s="93"/>
      <c r="J98" s="93"/>
      <c r="K98" s="93"/>
      <c r="L98" s="93"/>
    </row>
    <row r="99" spans="1:12" s="99" customFormat="1" ht="12.75">
      <c r="A99" s="86"/>
      <c r="B99" s="100" t="s">
        <v>191</v>
      </c>
      <c r="C99" s="88"/>
      <c r="D99" s="101"/>
      <c r="E99" s="88"/>
      <c r="F99" s="88"/>
      <c r="G99" s="89">
        <f aca="true" t="shared" si="6" ref="G99:L99">SUM(G94:G98)</f>
        <v>0</v>
      </c>
      <c r="H99" s="89">
        <f t="shared" si="6"/>
        <v>0</v>
      </c>
      <c r="I99" s="89">
        <f t="shared" si="6"/>
        <v>0</v>
      </c>
      <c r="J99" s="89">
        <f t="shared" si="6"/>
        <v>0</v>
      </c>
      <c r="K99" s="89">
        <f t="shared" si="6"/>
        <v>0</v>
      </c>
      <c r="L99" s="89">
        <f t="shared" si="6"/>
        <v>0</v>
      </c>
    </row>
    <row r="100" spans="1:12" s="99" customFormat="1" ht="29.25" customHeight="1">
      <c r="A100" s="90" t="s">
        <v>207</v>
      </c>
      <c r="B100" s="95" t="s">
        <v>129</v>
      </c>
      <c r="C100" s="88"/>
      <c r="D100" s="98" t="s">
        <v>126</v>
      </c>
      <c r="E100" s="92" t="s">
        <v>184</v>
      </c>
      <c r="F100" s="92" t="s">
        <v>180</v>
      </c>
      <c r="G100" s="93"/>
      <c r="H100" s="93"/>
      <c r="I100" s="93"/>
      <c r="J100" s="93"/>
      <c r="K100" s="93"/>
      <c r="L100" s="93"/>
    </row>
    <row r="101" spans="1:12" s="99" customFormat="1" ht="30" customHeight="1">
      <c r="A101" s="90" t="s">
        <v>207</v>
      </c>
      <c r="B101" s="95" t="s">
        <v>129</v>
      </c>
      <c r="C101" s="88"/>
      <c r="D101" s="98" t="s">
        <v>126</v>
      </c>
      <c r="E101" s="92" t="s">
        <v>185</v>
      </c>
      <c r="F101" s="92" t="s">
        <v>180</v>
      </c>
      <c r="G101" s="93"/>
      <c r="H101" s="93"/>
      <c r="I101" s="93"/>
      <c r="J101" s="93"/>
      <c r="K101" s="93"/>
      <c r="L101" s="93"/>
    </row>
    <row r="102" spans="1:12" s="99" customFormat="1" ht="30" customHeight="1">
      <c r="A102" s="90" t="s">
        <v>207</v>
      </c>
      <c r="B102" s="95" t="s">
        <v>129</v>
      </c>
      <c r="C102" s="88"/>
      <c r="D102" s="98" t="s">
        <v>126</v>
      </c>
      <c r="E102" s="92" t="s">
        <v>188</v>
      </c>
      <c r="F102" s="92" t="s">
        <v>180</v>
      </c>
      <c r="G102" s="93"/>
      <c r="H102" s="93"/>
      <c r="I102" s="93"/>
      <c r="J102" s="93"/>
      <c r="K102" s="93"/>
      <c r="L102" s="93"/>
    </row>
    <row r="103" spans="1:12" s="99" customFormat="1" ht="29.25" customHeight="1">
      <c r="A103" s="90" t="s">
        <v>207</v>
      </c>
      <c r="B103" s="95" t="s">
        <v>129</v>
      </c>
      <c r="C103" s="88"/>
      <c r="D103" s="98" t="s">
        <v>126</v>
      </c>
      <c r="E103" s="92" t="s">
        <v>190</v>
      </c>
      <c r="F103" s="92" t="s">
        <v>180</v>
      </c>
      <c r="G103" s="93"/>
      <c r="H103" s="93"/>
      <c r="I103" s="93"/>
      <c r="J103" s="93"/>
      <c r="K103" s="93"/>
      <c r="L103" s="93"/>
    </row>
    <row r="104" spans="1:12" ht="12.75">
      <c r="A104" s="86"/>
      <c r="B104" s="100" t="s">
        <v>191</v>
      </c>
      <c r="C104" s="88"/>
      <c r="D104" s="101"/>
      <c r="E104" s="88"/>
      <c r="F104" s="88"/>
      <c r="G104" s="89">
        <f aca="true" t="shared" si="7" ref="G104:L104">SUM(G100:G103)</f>
        <v>0</v>
      </c>
      <c r="H104" s="89">
        <f t="shared" si="7"/>
        <v>0</v>
      </c>
      <c r="I104" s="89">
        <f t="shared" si="7"/>
        <v>0</v>
      </c>
      <c r="J104" s="89">
        <f t="shared" si="7"/>
        <v>0</v>
      </c>
      <c r="K104" s="89">
        <f t="shared" si="7"/>
        <v>0</v>
      </c>
      <c r="L104" s="89">
        <f t="shared" si="7"/>
        <v>0</v>
      </c>
    </row>
    <row r="105" spans="1:12" ht="12.75">
      <c r="A105" s="86" t="s">
        <v>208</v>
      </c>
      <c r="B105" s="87" t="s">
        <v>209</v>
      </c>
      <c r="C105" s="92" t="s">
        <v>162</v>
      </c>
      <c r="D105" s="88" t="s">
        <v>176</v>
      </c>
      <c r="E105" s="88" t="s">
        <v>210</v>
      </c>
      <c r="F105" s="88" t="s">
        <v>178</v>
      </c>
      <c r="G105" s="93">
        <v>0</v>
      </c>
      <c r="H105" s="93">
        <v>0</v>
      </c>
      <c r="I105" s="93"/>
      <c r="J105" s="93"/>
      <c r="K105" s="93"/>
      <c r="L105" s="93"/>
    </row>
    <row r="106" spans="1:12" ht="12.75">
      <c r="A106" s="86"/>
      <c r="B106" s="91" t="s">
        <v>56</v>
      </c>
      <c r="C106" s="92"/>
      <c r="D106" s="92"/>
      <c r="E106" s="92"/>
      <c r="F106" s="92"/>
      <c r="G106" s="93"/>
      <c r="H106" s="93"/>
      <c r="I106" s="93"/>
      <c r="J106" s="93"/>
      <c r="K106" s="93"/>
      <c r="L106" s="93"/>
    </row>
    <row r="107" spans="1:12" ht="12.75">
      <c r="A107" s="86"/>
      <c r="B107" s="95" t="s">
        <v>172</v>
      </c>
      <c r="C107" s="92" t="s">
        <v>162</v>
      </c>
      <c r="D107" s="88" t="s">
        <v>176</v>
      </c>
      <c r="E107" s="92" t="s">
        <v>174</v>
      </c>
      <c r="F107" s="92" t="s">
        <v>178</v>
      </c>
      <c r="G107" s="93">
        <v>0</v>
      </c>
      <c r="H107" s="93">
        <v>0</v>
      </c>
      <c r="I107" s="93"/>
      <c r="J107" s="93"/>
      <c r="K107" s="93"/>
      <c r="L107" s="93"/>
    </row>
    <row r="108" spans="1:12" s="99" customFormat="1" ht="12.75">
      <c r="A108" s="86" t="s">
        <v>211</v>
      </c>
      <c r="B108" s="87" t="s">
        <v>212</v>
      </c>
      <c r="C108" s="88"/>
      <c r="D108" s="88"/>
      <c r="E108" s="88" t="s">
        <v>210</v>
      </c>
      <c r="F108" s="88" t="s">
        <v>178</v>
      </c>
      <c r="G108" s="89">
        <v>0</v>
      </c>
      <c r="H108" s="89">
        <v>0</v>
      </c>
      <c r="I108" s="89"/>
      <c r="J108" s="89"/>
      <c r="K108" s="89"/>
      <c r="L108" s="89"/>
    </row>
    <row r="109" spans="1:12" s="99" customFormat="1" ht="12.75">
      <c r="A109" s="86"/>
      <c r="B109" s="91" t="s">
        <v>56</v>
      </c>
      <c r="C109" s="88"/>
      <c r="D109" s="88"/>
      <c r="E109" s="88"/>
      <c r="F109" s="88"/>
      <c r="G109" s="89"/>
      <c r="H109" s="89"/>
      <c r="I109" s="89"/>
      <c r="J109" s="89"/>
      <c r="K109" s="89"/>
      <c r="L109" s="89"/>
    </row>
    <row r="110" spans="1:12" s="99" customFormat="1" ht="12.75">
      <c r="A110" s="86"/>
      <c r="B110" s="95" t="s">
        <v>172</v>
      </c>
      <c r="C110" s="92"/>
      <c r="D110" s="88"/>
      <c r="E110" s="88"/>
      <c r="F110" s="88" t="s">
        <v>178</v>
      </c>
      <c r="G110" s="89">
        <v>0</v>
      </c>
      <c r="H110" s="89">
        <v>0</v>
      </c>
      <c r="I110" s="89"/>
      <c r="J110" s="89"/>
      <c r="K110" s="89"/>
      <c r="L110" s="89"/>
    </row>
    <row r="111" spans="1:12" s="99" customFormat="1" ht="12.75">
      <c r="A111" s="86" t="s">
        <v>213</v>
      </c>
      <c r="B111" s="87" t="s">
        <v>214</v>
      </c>
      <c r="C111" s="88"/>
      <c r="D111" s="88"/>
      <c r="E111" s="88"/>
      <c r="F111" s="88"/>
      <c r="G111" s="89"/>
      <c r="H111" s="89"/>
      <c r="I111" s="89"/>
      <c r="J111" s="89"/>
      <c r="K111" s="89"/>
      <c r="L111" s="89"/>
    </row>
    <row r="112" spans="1:12" s="102" customFormat="1" ht="21" customHeight="1">
      <c r="A112" s="90"/>
      <c r="B112" s="91" t="s">
        <v>215</v>
      </c>
      <c r="C112" s="92"/>
      <c r="D112" s="92"/>
      <c r="E112" s="92"/>
      <c r="F112" s="92"/>
      <c r="G112" s="89">
        <v>2670183.26</v>
      </c>
      <c r="H112" s="93"/>
      <c r="I112" s="93"/>
      <c r="J112" s="93"/>
      <c r="K112" s="93"/>
      <c r="L112" s="93"/>
    </row>
    <row r="113" spans="1:9" ht="13.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10" ht="12.75">
      <c r="A114" s="1" t="s">
        <v>216</v>
      </c>
      <c r="B114" s="1"/>
      <c r="C114" s="1"/>
      <c r="D114" s="1"/>
      <c r="E114" s="103" t="s">
        <v>217</v>
      </c>
      <c r="F114" s="104"/>
      <c r="G114" s="104"/>
      <c r="H114" s="104"/>
      <c r="I114" s="1"/>
      <c r="J114" s="105"/>
    </row>
    <row r="115" spans="1:10" ht="12.75">
      <c r="A115" s="23"/>
      <c r="B115" s="23"/>
      <c r="C115" s="23"/>
      <c r="D115" s="23"/>
      <c r="E115" s="23"/>
      <c r="F115" s="23"/>
      <c r="G115" s="23"/>
      <c r="H115" s="23"/>
      <c r="I115" s="23"/>
      <c r="J115" s="106"/>
    </row>
    <row r="116" spans="1:9" ht="12.75">
      <c r="A116" s="1" t="s">
        <v>218</v>
      </c>
      <c r="B116" s="1"/>
      <c r="C116" s="1"/>
      <c r="D116" s="1"/>
      <c r="E116" s="1"/>
      <c r="F116" s="1"/>
      <c r="G116" s="1"/>
      <c r="H116" s="1"/>
      <c r="I116" s="1"/>
    </row>
    <row r="117" spans="1:57" ht="12.75">
      <c r="A117" s="23"/>
      <c r="B117" s="23"/>
      <c r="C117" s="23"/>
      <c r="D117" s="23"/>
      <c r="E117" s="23"/>
      <c r="F117" s="23"/>
      <c r="G117" s="23"/>
      <c r="H117" s="23"/>
      <c r="I117" s="2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 t="s">
        <v>219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12" ht="12.75">
      <c r="A119" s="23" t="s">
        <v>220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</sheetData>
  <sheetProtection selectLockedCells="1" selectUnlockedCells="1"/>
  <mergeCells count="15">
    <mergeCell ref="A2:L2"/>
    <mergeCell ref="A3:L3"/>
    <mergeCell ref="A5:A8"/>
    <mergeCell ref="B5:B8"/>
    <mergeCell ref="C5:C8"/>
    <mergeCell ref="D5:D8"/>
    <mergeCell ref="E5:E8"/>
    <mergeCell ref="F5:F8"/>
    <mergeCell ref="G5:L5"/>
    <mergeCell ref="G6:G8"/>
    <mergeCell ref="H6:L6"/>
    <mergeCell ref="H7:H8"/>
    <mergeCell ref="I7:I8"/>
    <mergeCell ref="J7:J8"/>
    <mergeCell ref="K7:L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2018-02-01T01:44:46Z</cp:lastPrinted>
  <dcterms:created xsi:type="dcterms:W3CDTF">2010-11-26T07:12:57Z</dcterms:created>
  <dcterms:modified xsi:type="dcterms:W3CDTF">2018-03-07T05:06:16Z</dcterms:modified>
  <cp:category/>
  <cp:version/>
  <cp:contentType/>
  <cp:contentStatus/>
  <cp:revision>1</cp:revision>
</cp:coreProperties>
</file>